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en_skoroszyt"/>
  <bookViews>
    <workbookView xWindow="0" yWindow="0" windowWidth="23040" windowHeight="9780" activeTab="1"/>
  </bookViews>
  <sheets>
    <sheet name="obroty" sheetId="3" r:id="rId1"/>
    <sheet name="dofinansowanie umów o pracę" sheetId="9" r:id="rId2"/>
    <sheet name="dofin. um. zleceń, o pracę nakł" sheetId="6" r:id="rId3"/>
  </sheets>
  <definedNames>
    <definedName name="_xlnm.Print_Area" localSheetId="2">'dofin. um. zleceń, o pracę nakł'!$A$3:$P$257</definedName>
    <definedName name="_xlnm.Print_Area" localSheetId="1">'dofinansowanie umów o pracę'!$A$3:$N$262</definedName>
    <definedName name="_xlnm.Print_Area" localSheetId="0">obroty!$B$4:$F$11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9"/>
  <c r="Q20"/>
  <c r="W262" l="1"/>
  <c r="W261"/>
  <c r="W260"/>
  <c r="W259"/>
  <c r="W258"/>
  <c r="W257"/>
  <c r="W256"/>
  <c r="W255"/>
  <c r="W254"/>
  <c r="W253"/>
  <c r="W252"/>
  <c r="W251"/>
  <c r="W250"/>
  <c r="W249"/>
  <c r="W248"/>
  <c r="W247"/>
  <c r="W246"/>
  <c r="W245"/>
  <c r="W244"/>
  <c r="W243"/>
  <c r="W242"/>
  <c r="W241"/>
  <c r="W240"/>
  <c r="W239"/>
  <c r="W238"/>
  <c r="W237"/>
  <c r="W236"/>
  <c r="W235"/>
  <c r="W234"/>
  <c r="W233"/>
  <c r="W232"/>
  <c r="W231"/>
  <c r="W230"/>
  <c r="W229"/>
  <c r="W228"/>
  <c r="W227"/>
  <c r="W226"/>
  <c r="W225"/>
  <c r="W224"/>
  <c r="W223"/>
  <c r="W222"/>
  <c r="W221"/>
  <c r="W220"/>
  <c r="W219"/>
  <c r="W218"/>
  <c r="W217"/>
  <c r="W216"/>
  <c r="W215"/>
  <c r="W214"/>
  <c r="W213"/>
  <c r="W212"/>
  <c r="W211"/>
  <c r="W210"/>
  <c r="W209"/>
  <c r="W208"/>
  <c r="W207"/>
  <c r="W206"/>
  <c r="W205"/>
  <c r="W204"/>
  <c r="W203"/>
  <c r="W202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W183"/>
  <c r="W182"/>
  <c r="W181"/>
  <c r="W180"/>
  <c r="W179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V11" i="6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9"/>
  <c r="V10"/>
  <c r="D11" i="3" l="1"/>
  <c r="F11" s="1"/>
  <c r="D7" i="9" l="1"/>
  <c r="D8" s="1"/>
  <c r="E11" i="3"/>
  <c r="K17" i="9" l="1"/>
  <c r="K29"/>
  <c r="K41"/>
  <c r="K53"/>
  <c r="K65"/>
  <c r="K77"/>
  <c r="K89"/>
  <c r="K101"/>
  <c r="K113"/>
  <c r="K125"/>
  <c r="K137"/>
  <c r="K149"/>
  <c r="K161"/>
  <c r="K173"/>
  <c r="K185"/>
  <c r="K197"/>
  <c r="K209"/>
  <c r="K221"/>
  <c r="K233"/>
  <c r="K245"/>
  <c r="K257"/>
  <c r="K42"/>
  <c r="K66"/>
  <c r="K90"/>
  <c r="K114"/>
  <c r="K138"/>
  <c r="K162"/>
  <c r="K174"/>
  <c r="K198"/>
  <c r="K222"/>
  <c r="K246"/>
  <c r="K18"/>
  <c r="K30"/>
  <c r="K54"/>
  <c r="K78"/>
  <c r="K102"/>
  <c r="K126"/>
  <c r="K150"/>
  <c r="K186"/>
  <c r="K210"/>
  <c r="K234"/>
  <c r="K258"/>
  <c r="K19"/>
  <c r="K31"/>
  <c r="K43"/>
  <c r="K55"/>
  <c r="K67"/>
  <c r="K79"/>
  <c r="K91"/>
  <c r="K103"/>
  <c r="K115"/>
  <c r="K127"/>
  <c r="K139"/>
  <c r="K151"/>
  <c r="K163"/>
  <c r="K175"/>
  <c r="K187"/>
  <c r="K199"/>
  <c r="K211"/>
  <c r="K223"/>
  <c r="K235"/>
  <c r="K247"/>
  <c r="K259"/>
  <c r="K224"/>
  <c r="K236"/>
  <c r="K248"/>
  <c r="K260"/>
  <c r="K120"/>
  <c r="K180"/>
  <c r="K204"/>
  <c r="K14"/>
  <c r="K160"/>
  <c r="K196"/>
  <c r="K20"/>
  <c r="K32"/>
  <c r="K44"/>
  <c r="K56"/>
  <c r="K68"/>
  <c r="K80"/>
  <c r="K92"/>
  <c r="K104"/>
  <c r="K116"/>
  <c r="K128"/>
  <c r="K140"/>
  <c r="K152"/>
  <c r="K164"/>
  <c r="K176"/>
  <c r="K188"/>
  <c r="K200"/>
  <c r="K212"/>
  <c r="K21"/>
  <c r="K33"/>
  <c r="K45"/>
  <c r="K57"/>
  <c r="K69"/>
  <c r="K81"/>
  <c r="K93"/>
  <c r="K105"/>
  <c r="K117"/>
  <c r="K129"/>
  <c r="K141"/>
  <c r="K153"/>
  <c r="K165"/>
  <c r="K177"/>
  <c r="K189"/>
  <c r="K201"/>
  <c r="K213"/>
  <c r="K225"/>
  <c r="K237"/>
  <c r="K249"/>
  <c r="K261"/>
  <c r="K22"/>
  <c r="K34"/>
  <c r="K46"/>
  <c r="K70"/>
  <c r="K82"/>
  <c r="K94"/>
  <c r="K118"/>
  <c r="K142"/>
  <c r="K166"/>
  <c r="K190"/>
  <c r="K214"/>
  <c r="K238"/>
  <c r="K250"/>
  <c r="K131"/>
  <c r="K167"/>
  <c r="K215"/>
  <c r="K251"/>
  <c r="K84"/>
  <c r="K132"/>
  <c r="K192"/>
  <c r="K252"/>
  <c r="K136"/>
  <c r="K256"/>
  <c r="K58"/>
  <c r="K106"/>
  <c r="K130"/>
  <c r="K154"/>
  <c r="K178"/>
  <c r="K202"/>
  <c r="K226"/>
  <c r="K262"/>
  <c r="K155"/>
  <c r="K191"/>
  <c r="K227"/>
  <c r="K15"/>
  <c r="K156"/>
  <c r="K228"/>
  <c r="K112"/>
  <c r="K244"/>
  <c r="K23"/>
  <c r="K35"/>
  <c r="K47"/>
  <c r="K59"/>
  <c r="K71"/>
  <c r="K83"/>
  <c r="K95"/>
  <c r="K107"/>
  <c r="K119"/>
  <c r="K143"/>
  <c r="K179"/>
  <c r="K203"/>
  <c r="K239"/>
  <c r="K96"/>
  <c r="K168"/>
  <c r="K240"/>
  <c r="K88"/>
  <c r="K208"/>
  <c r="K24"/>
  <c r="K36"/>
  <c r="K48"/>
  <c r="K60"/>
  <c r="K72"/>
  <c r="K108"/>
  <c r="K144"/>
  <c r="K216"/>
  <c r="K100"/>
  <c r="K232"/>
  <c r="K25"/>
  <c r="K37"/>
  <c r="K49"/>
  <c r="K61"/>
  <c r="K73"/>
  <c r="K85"/>
  <c r="K97"/>
  <c r="K109"/>
  <c r="K121"/>
  <c r="K133"/>
  <c r="K145"/>
  <c r="K157"/>
  <c r="K169"/>
  <c r="K181"/>
  <c r="K193"/>
  <c r="K205"/>
  <c r="K217"/>
  <c r="K229"/>
  <c r="K241"/>
  <c r="K253"/>
  <c r="K182"/>
  <c r="K206"/>
  <c r="K218"/>
  <c r="K242"/>
  <c r="K219"/>
  <c r="K231"/>
  <c r="K16"/>
  <c r="K52"/>
  <c r="K64"/>
  <c r="K148"/>
  <c r="K184"/>
  <c r="K26"/>
  <c r="K38"/>
  <c r="K50"/>
  <c r="K62"/>
  <c r="K74"/>
  <c r="K86"/>
  <c r="K98"/>
  <c r="K110"/>
  <c r="K122"/>
  <c r="K134"/>
  <c r="K146"/>
  <c r="K158"/>
  <c r="K170"/>
  <c r="K194"/>
  <c r="K230"/>
  <c r="K254"/>
  <c r="K255"/>
  <c r="K40"/>
  <c r="K124"/>
  <c r="K220"/>
  <c r="K27"/>
  <c r="K39"/>
  <c r="K51"/>
  <c r="K63"/>
  <c r="K75"/>
  <c r="K87"/>
  <c r="K99"/>
  <c r="K111"/>
  <c r="K123"/>
  <c r="K135"/>
  <c r="K147"/>
  <c r="K159"/>
  <c r="K171"/>
  <c r="K183"/>
  <c r="K195"/>
  <c r="K207"/>
  <c r="K243"/>
  <c r="K28"/>
  <c r="K76"/>
  <c r="K172"/>
  <c r="M11" i="6"/>
  <c r="M23"/>
  <c r="M35"/>
  <c r="M47"/>
  <c r="M59"/>
  <c r="M71"/>
  <c r="M83"/>
  <c r="M95"/>
  <c r="M107"/>
  <c r="M119"/>
  <c r="M131"/>
  <c r="M143"/>
  <c r="M155"/>
  <c r="M167"/>
  <c r="M179"/>
  <c r="M191"/>
  <c r="M203"/>
  <c r="M215"/>
  <c r="M227"/>
  <c r="M239"/>
  <c r="M251"/>
  <c r="N11"/>
  <c r="N23"/>
  <c r="N35"/>
  <c r="N47"/>
  <c r="N59"/>
  <c r="N71"/>
  <c r="N83"/>
  <c r="N95"/>
  <c r="N107"/>
  <c r="N119"/>
  <c r="N131"/>
  <c r="N143"/>
  <c r="N155"/>
  <c r="N167"/>
  <c r="N179"/>
  <c r="N191"/>
  <c r="N203"/>
  <c r="N215"/>
  <c r="N227"/>
  <c r="N239"/>
  <c r="M12"/>
  <c r="M24"/>
  <c r="M36"/>
  <c r="M48"/>
  <c r="M60"/>
  <c r="M72"/>
  <c r="M84"/>
  <c r="M96"/>
  <c r="M108"/>
  <c r="M120"/>
  <c r="M132"/>
  <c r="M144"/>
  <c r="M156"/>
  <c r="M168"/>
  <c r="M180"/>
  <c r="M192"/>
  <c r="M204"/>
  <c r="M216"/>
  <c r="M228"/>
  <c r="M240"/>
  <c r="M252"/>
  <c r="N12"/>
  <c r="N24"/>
  <c r="N36"/>
  <c r="N48"/>
  <c r="N60"/>
  <c r="N72"/>
  <c r="N84"/>
  <c r="N96"/>
  <c r="N108"/>
  <c r="N120"/>
  <c r="N132"/>
  <c r="N144"/>
  <c r="N156"/>
  <c r="N168"/>
  <c r="N180"/>
  <c r="N192"/>
  <c r="N204"/>
  <c r="N216"/>
  <c r="N228"/>
  <c r="N240"/>
  <c r="N252"/>
  <c r="L15"/>
  <c r="M13"/>
  <c r="M25"/>
  <c r="M37"/>
  <c r="M49"/>
  <c r="M61"/>
  <c r="M73"/>
  <c r="M85"/>
  <c r="M97"/>
  <c r="M109"/>
  <c r="M121"/>
  <c r="M133"/>
  <c r="M145"/>
  <c r="M157"/>
  <c r="M169"/>
  <c r="M181"/>
  <c r="M193"/>
  <c r="M205"/>
  <c r="M217"/>
  <c r="M229"/>
  <c r="M241"/>
  <c r="M253"/>
  <c r="N13"/>
  <c r="N25"/>
  <c r="N37"/>
  <c r="N49"/>
  <c r="N61"/>
  <c r="N73"/>
  <c r="N85"/>
  <c r="N97"/>
  <c r="N109"/>
  <c r="N121"/>
  <c r="N133"/>
  <c r="N145"/>
  <c r="N157"/>
  <c r="N169"/>
  <c r="N181"/>
  <c r="N193"/>
  <c r="N205"/>
  <c r="N217"/>
  <c r="N229"/>
  <c r="N241"/>
  <c r="N253"/>
  <c r="L16"/>
  <c r="L28"/>
  <c r="L40"/>
  <c r="L52"/>
  <c r="L64"/>
  <c r="L76"/>
  <c r="L88"/>
  <c r="L100"/>
  <c r="L112"/>
  <c r="M14"/>
  <c r="M26"/>
  <c r="M38"/>
  <c r="M50"/>
  <c r="M62"/>
  <c r="M74"/>
  <c r="M86"/>
  <c r="M98"/>
  <c r="M110"/>
  <c r="M122"/>
  <c r="M134"/>
  <c r="M146"/>
  <c r="M158"/>
  <c r="M170"/>
  <c r="M182"/>
  <c r="M194"/>
  <c r="M206"/>
  <c r="M218"/>
  <c r="M230"/>
  <c r="M242"/>
  <c r="M254"/>
  <c r="N14"/>
  <c r="N26"/>
  <c r="N38"/>
  <c r="N50"/>
  <c r="N62"/>
  <c r="N74"/>
  <c r="N86"/>
  <c r="N98"/>
  <c r="N110"/>
  <c r="N122"/>
  <c r="N134"/>
  <c r="N146"/>
  <c r="N158"/>
  <c r="N170"/>
  <c r="N182"/>
  <c r="N194"/>
  <c r="N206"/>
  <c r="N218"/>
  <c r="N230"/>
  <c r="N242"/>
  <c r="M15"/>
  <c r="M27"/>
  <c r="M39"/>
  <c r="M51"/>
  <c r="M63"/>
  <c r="M75"/>
  <c r="M87"/>
  <c r="M99"/>
  <c r="M111"/>
  <c r="M123"/>
  <c r="M135"/>
  <c r="M147"/>
  <c r="M159"/>
  <c r="M171"/>
  <c r="M183"/>
  <c r="M195"/>
  <c r="M207"/>
  <c r="M219"/>
  <c r="M231"/>
  <c r="M243"/>
  <c r="M255"/>
  <c r="N15"/>
  <c r="N27"/>
  <c r="N39"/>
  <c r="N51"/>
  <c r="N63"/>
  <c r="N75"/>
  <c r="N87"/>
  <c r="N99"/>
  <c r="N111"/>
  <c r="N123"/>
  <c r="N135"/>
  <c r="N147"/>
  <c r="N159"/>
  <c r="N171"/>
  <c r="N183"/>
  <c r="N195"/>
  <c r="N207"/>
  <c r="N219"/>
  <c r="N231"/>
  <c r="N243"/>
  <c r="N255"/>
  <c r="L18"/>
  <c r="L30"/>
  <c r="L42"/>
  <c r="L54"/>
  <c r="L66"/>
  <c r="L78"/>
  <c r="L90"/>
  <c r="L102"/>
  <c r="L114"/>
  <c r="L126"/>
  <c r="L138"/>
  <c r="L150"/>
  <c r="L162"/>
  <c r="L174"/>
  <c r="L186"/>
  <c r="L198"/>
  <c r="L210"/>
  <c r="L222"/>
  <c r="L234"/>
  <c r="L246"/>
  <c r="L257"/>
  <c r="N40"/>
  <c r="N136"/>
  <c r="N160"/>
  <c r="N184"/>
  <c r="N208"/>
  <c r="N232"/>
  <c r="N256"/>
  <c r="L19"/>
  <c r="L43"/>
  <c r="L67"/>
  <c r="L91"/>
  <c r="L115"/>
  <c r="M16"/>
  <c r="M28"/>
  <c r="M40"/>
  <c r="M52"/>
  <c r="M64"/>
  <c r="M76"/>
  <c r="M88"/>
  <c r="M100"/>
  <c r="M112"/>
  <c r="M124"/>
  <c r="M136"/>
  <c r="M148"/>
  <c r="M160"/>
  <c r="M172"/>
  <c r="M184"/>
  <c r="M196"/>
  <c r="M208"/>
  <c r="M220"/>
  <c r="M232"/>
  <c r="M244"/>
  <c r="M256"/>
  <c r="N16"/>
  <c r="N28"/>
  <c r="N52"/>
  <c r="N64"/>
  <c r="N76"/>
  <c r="N88"/>
  <c r="N100"/>
  <c r="N112"/>
  <c r="N124"/>
  <c r="N148"/>
  <c r="N172"/>
  <c r="N196"/>
  <c r="N220"/>
  <c r="N244"/>
  <c r="L31"/>
  <c r="L55"/>
  <c r="L79"/>
  <c r="L103"/>
  <c r="M17"/>
  <c r="M29"/>
  <c r="M41"/>
  <c r="M53"/>
  <c r="M65"/>
  <c r="M77"/>
  <c r="M89"/>
  <c r="M101"/>
  <c r="M113"/>
  <c r="M125"/>
  <c r="M137"/>
  <c r="M149"/>
  <c r="M161"/>
  <c r="M173"/>
  <c r="M185"/>
  <c r="M197"/>
  <c r="M209"/>
  <c r="M221"/>
  <c r="M233"/>
  <c r="M245"/>
  <c r="N17"/>
  <c r="N29"/>
  <c r="N41"/>
  <c r="N53"/>
  <c r="N65"/>
  <c r="N77"/>
  <c r="N89"/>
  <c r="N101"/>
  <c r="N113"/>
  <c r="N125"/>
  <c r="N137"/>
  <c r="N149"/>
  <c r="N161"/>
  <c r="N173"/>
  <c r="N185"/>
  <c r="M18"/>
  <c r="M30"/>
  <c r="M42"/>
  <c r="M54"/>
  <c r="M66"/>
  <c r="M78"/>
  <c r="M90"/>
  <c r="M102"/>
  <c r="M114"/>
  <c r="M126"/>
  <c r="M138"/>
  <c r="M150"/>
  <c r="M162"/>
  <c r="M174"/>
  <c r="M186"/>
  <c r="M198"/>
  <c r="M210"/>
  <c r="M222"/>
  <c r="M234"/>
  <c r="M246"/>
  <c r="M257"/>
  <c r="N18"/>
  <c r="N30"/>
  <c r="N42"/>
  <c r="N54"/>
  <c r="N66"/>
  <c r="N78"/>
  <c r="N90"/>
  <c r="N102"/>
  <c r="N114"/>
  <c r="N126"/>
  <c r="N138"/>
  <c r="N150"/>
  <c r="N162"/>
  <c r="N174"/>
  <c r="N186"/>
  <c r="N198"/>
  <c r="N210"/>
  <c r="N222"/>
  <c r="N234"/>
  <c r="M19"/>
  <c r="M31"/>
  <c r="M43"/>
  <c r="M55"/>
  <c r="M67"/>
  <c r="M79"/>
  <c r="M91"/>
  <c r="M103"/>
  <c r="M115"/>
  <c r="M127"/>
  <c r="M139"/>
  <c r="M151"/>
  <c r="M163"/>
  <c r="M175"/>
  <c r="M187"/>
  <c r="M199"/>
  <c r="M211"/>
  <c r="M223"/>
  <c r="M235"/>
  <c r="M247"/>
  <c r="M10"/>
  <c r="N19"/>
  <c r="N31"/>
  <c r="N43"/>
  <c r="N55"/>
  <c r="N67"/>
  <c r="N79"/>
  <c r="N91"/>
  <c r="N103"/>
  <c r="N115"/>
  <c r="N127"/>
  <c r="N139"/>
  <c r="N151"/>
  <c r="N163"/>
  <c r="N175"/>
  <c r="N187"/>
  <c r="N199"/>
  <c r="N211"/>
  <c r="N223"/>
  <c r="N235"/>
  <c r="N247"/>
  <c r="N9"/>
  <c r="L22"/>
  <c r="L34"/>
  <c r="L46"/>
  <c r="L58"/>
  <c r="L70"/>
  <c r="L82"/>
  <c r="L94"/>
  <c r="L106"/>
  <c r="L118"/>
  <c r="L130"/>
  <c r="L142"/>
  <c r="L154"/>
  <c r="L166"/>
  <c r="L178"/>
  <c r="L190"/>
  <c r="L202"/>
  <c r="L214"/>
  <c r="L226"/>
  <c r="L238"/>
  <c r="L250"/>
  <c r="M224"/>
  <c r="N80"/>
  <c r="N104"/>
  <c r="N128"/>
  <c r="N152"/>
  <c r="N176"/>
  <c r="N200"/>
  <c r="N224"/>
  <c r="N248"/>
  <c r="L23"/>
  <c r="L47"/>
  <c r="L71"/>
  <c r="L95"/>
  <c r="L119"/>
  <c r="L143"/>
  <c r="L167"/>
  <c r="L191"/>
  <c r="L215"/>
  <c r="L239"/>
  <c r="M20"/>
  <c r="M32"/>
  <c r="M44"/>
  <c r="M56"/>
  <c r="M68"/>
  <c r="M80"/>
  <c r="M92"/>
  <c r="M104"/>
  <c r="M116"/>
  <c r="M128"/>
  <c r="M140"/>
  <c r="M152"/>
  <c r="M164"/>
  <c r="M176"/>
  <c r="M188"/>
  <c r="M200"/>
  <c r="M212"/>
  <c r="M236"/>
  <c r="M248"/>
  <c r="M9"/>
  <c r="N20"/>
  <c r="N32"/>
  <c r="N44"/>
  <c r="N56"/>
  <c r="N68"/>
  <c r="N92"/>
  <c r="N116"/>
  <c r="N140"/>
  <c r="N164"/>
  <c r="N188"/>
  <c r="N212"/>
  <c r="N236"/>
  <c r="L11"/>
  <c r="L35"/>
  <c r="L59"/>
  <c r="L83"/>
  <c r="L107"/>
  <c r="L131"/>
  <c r="L155"/>
  <c r="L179"/>
  <c r="L203"/>
  <c r="L227"/>
  <c r="L251"/>
  <c r="M21"/>
  <c r="M33"/>
  <c r="M45"/>
  <c r="M57"/>
  <c r="M69"/>
  <c r="M81"/>
  <c r="M93"/>
  <c r="M105"/>
  <c r="M117"/>
  <c r="M129"/>
  <c r="M141"/>
  <c r="M153"/>
  <c r="M165"/>
  <c r="M177"/>
  <c r="M189"/>
  <c r="M201"/>
  <c r="M213"/>
  <c r="M225"/>
  <c r="M237"/>
  <c r="M249"/>
  <c r="N21"/>
  <c r="N33"/>
  <c r="N45"/>
  <c r="N57"/>
  <c r="N69"/>
  <c r="N81"/>
  <c r="N93"/>
  <c r="N105"/>
  <c r="N117"/>
  <c r="N129"/>
  <c r="N141"/>
  <c r="N153"/>
  <c r="N165"/>
  <c r="N177"/>
  <c r="N189"/>
  <c r="N201"/>
  <c r="N213"/>
  <c r="N225"/>
  <c r="N237"/>
  <c r="N249"/>
  <c r="L12"/>
  <c r="L24"/>
  <c r="L36"/>
  <c r="L48"/>
  <c r="L60"/>
  <c r="L72"/>
  <c r="L84"/>
  <c r="L96"/>
  <c r="L108"/>
  <c r="L120"/>
  <c r="L132"/>
  <c r="L144"/>
  <c r="L156"/>
  <c r="L168"/>
  <c r="L180"/>
  <c r="L192"/>
  <c r="L204"/>
  <c r="L216"/>
  <c r="L228"/>
  <c r="L240"/>
  <c r="L252"/>
  <c r="M22"/>
  <c r="M34"/>
  <c r="M46"/>
  <c r="M58"/>
  <c r="M70"/>
  <c r="M82"/>
  <c r="M94"/>
  <c r="M106"/>
  <c r="M118"/>
  <c r="M130"/>
  <c r="M142"/>
  <c r="M154"/>
  <c r="M166"/>
  <c r="M178"/>
  <c r="M190"/>
  <c r="M202"/>
  <c r="M214"/>
  <c r="M226"/>
  <c r="M238"/>
  <c r="M250"/>
  <c r="N10"/>
  <c r="N22"/>
  <c r="N34"/>
  <c r="N46"/>
  <c r="N190"/>
  <c r="N251"/>
  <c r="L29"/>
  <c r="L53"/>
  <c r="L77"/>
  <c r="L101"/>
  <c r="L124"/>
  <c r="L141"/>
  <c r="L160"/>
  <c r="L177"/>
  <c r="L196"/>
  <c r="L213"/>
  <c r="L232"/>
  <c r="L249"/>
  <c r="N58"/>
  <c r="N197"/>
  <c r="N254"/>
  <c r="L32"/>
  <c r="L56"/>
  <c r="L80"/>
  <c r="L104"/>
  <c r="L125"/>
  <c r="L145"/>
  <c r="L161"/>
  <c r="L181"/>
  <c r="L197"/>
  <c r="L217"/>
  <c r="L233"/>
  <c r="L253"/>
  <c r="L146"/>
  <c r="L182"/>
  <c r="L218"/>
  <c r="L254"/>
  <c r="L244"/>
  <c r="L159"/>
  <c r="L212"/>
  <c r="L99"/>
  <c r="N70"/>
  <c r="N202"/>
  <c r="L33"/>
  <c r="L57"/>
  <c r="L81"/>
  <c r="L105"/>
  <c r="L127"/>
  <c r="L163"/>
  <c r="L199"/>
  <c r="L235"/>
  <c r="L172"/>
  <c r="L123"/>
  <c r="N82"/>
  <c r="N209"/>
  <c r="N257"/>
  <c r="L37"/>
  <c r="L61"/>
  <c r="L85"/>
  <c r="L109"/>
  <c r="L128"/>
  <c r="L147"/>
  <c r="L164"/>
  <c r="L183"/>
  <c r="L200"/>
  <c r="L219"/>
  <c r="L236"/>
  <c r="L255"/>
  <c r="L225"/>
  <c r="L195"/>
  <c r="N94"/>
  <c r="N214"/>
  <c r="L13"/>
  <c r="L38"/>
  <c r="L62"/>
  <c r="L86"/>
  <c r="L110"/>
  <c r="L129"/>
  <c r="L148"/>
  <c r="L165"/>
  <c r="L184"/>
  <c r="L201"/>
  <c r="L220"/>
  <c r="L237"/>
  <c r="L256"/>
  <c r="L51"/>
  <c r="N106"/>
  <c r="N221"/>
  <c r="L14"/>
  <c r="L39"/>
  <c r="L63"/>
  <c r="L87"/>
  <c r="L111"/>
  <c r="L133"/>
  <c r="L149"/>
  <c r="L169"/>
  <c r="L185"/>
  <c r="L205"/>
  <c r="L221"/>
  <c r="L241"/>
  <c r="L27"/>
  <c r="N118"/>
  <c r="N226"/>
  <c r="L17"/>
  <c r="L41"/>
  <c r="L65"/>
  <c r="L89"/>
  <c r="L113"/>
  <c r="L134"/>
  <c r="L151"/>
  <c r="L170"/>
  <c r="L187"/>
  <c r="L206"/>
  <c r="L223"/>
  <c r="L242"/>
  <c r="L10"/>
  <c r="L92"/>
  <c r="L224"/>
  <c r="L9"/>
  <c r="L93"/>
  <c r="L75"/>
  <c r="N130"/>
  <c r="N233"/>
  <c r="L20"/>
  <c r="L44"/>
  <c r="L68"/>
  <c r="L116"/>
  <c r="L135"/>
  <c r="L152"/>
  <c r="L171"/>
  <c r="L188"/>
  <c r="L207"/>
  <c r="L243"/>
  <c r="L189"/>
  <c r="L176"/>
  <c r="N142"/>
  <c r="N238"/>
  <c r="L21"/>
  <c r="L45"/>
  <c r="L69"/>
  <c r="L117"/>
  <c r="L136"/>
  <c r="L153"/>
  <c r="L208"/>
  <c r="L140"/>
  <c r="N154"/>
  <c r="N245"/>
  <c r="L25"/>
  <c r="L49"/>
  <c r="L73"/>
  <c r="L97"/>
  <c r="L121"/>
  <c r="L137"/>
  <c r="L157"/>
  <c r="L173"/>
  <c r="L193"/>
  <c r="L209"/>
  <c r="L229"/>
  <c r="L245"/>
  <c r="L247"/>
  <c r="N250"/>
  <c r="L231"/>
  <c r="N166"/>
  <c r="N246"/>
  <c r="L26"/>
  <c r="L50"/>
  <c r="L74"/>
  <c r="L98"/>
  <c r="L122"/>
  <c r="L139"/>
  <c r="L158"/>
  <c r="L175"/>
  <c r="L194"/>
  <c r="L211"/>
  <c r="L230"/>
  <c r="N178"/>
  <c r="L248"/>
  <c r="L259" i="9"/>
  <c r="L235"/>
  <c r="L211"/>
  <c r="L254"/>
  <c r="L230"/>
  <c r="L206"/>
  <c r="L182"/>
  <c r="L158"/>
  <c r="L134"/>
  <c r="J216"/>
  <c r="J239"/>
  <c r="J246"/>
  <c r="J181"/>
  <c r="J133"/>
  <c r="J231"/>
  <c r="J204"/>
  <c r="J179"/>
  <c r="J132"/>
  <c r="L161"/>
  <c r="L106"/>
  <c r="L257"/>
  <c r="L233"/>
  <c r="L252"/>
  <c r="L255"/>
  <c r="L231"/>
  <c r="L250"/>
  <c r="L226"/>
  <c r="L202"/>
  <c r="L178"/>
  <c r="L154"/>
  <c r="L130"/>
  <c r="J223"/>
  <c r="J229"/>
  <c r="J222"/>
  <c r="J232"/>
  <c r="J173"/>
  <c r="J125"/>
  <c r="J257"/>
  <c r="J168"/>
  <c r="L63"/>
  <c r="J96"/>
  <c r="L58"/>
  <c r="J78"/>
  <c r="L195"/>
  <c r="L125"/>
  <c r="L113"/>
  <c r="L62"/>
  <c r="J191"/>
  <c r="J116"/>
  <c r="L64"/>
  <c r="J194"/>
  <c r="L127"/>
  <c r="J211"/>
  <c r="J136"/>
  <c r="J190"/>
  <c r="L135"/>
  <c r="J206"/>
  <c r="J77"/>
  <c r="J50"/>
  <c r="J35"/>
  <c r="J53"/>
  <c r="L39"/>
  <c r="J172"/>
  <c r="J256"/>
  <c r="J16"/>
  <c r="J29"/>
  <c r="L253"/>
  <c r="L229"/>
  <c r="L248"/>
  <c r="L224"/>
  <c r="L200"/>
  <c r="L176"/>
  <c r="L152"/>
  <c r="L128"/>
  <c r="L203"/>
  <c r="J215"/>
  <c r="J225"/>
  <c r="J253"/>
  <c r="J205"/>
  <c r="L123"/>
  <c r="L89"/>
  <c r="L251"/>
  <c r="L227"/>
  <c r="L246"/>
  <c r="M246" s="1"/>
  <c r="L222"/>
  <c r="L198"/>
  <c r="L174"/>
  <c r="L150"/>
  <c r="L126"/>
  <c r="J262"/>
  <c r="J212"/>
  <c r="J165"/>
  <c r="J117"/>
  <c r="J249"/>
  <c r="J201"/>
  <c r="J109"/>
  <c r="J59"/>
  <c r="L149"/>
  <c r="J185"/>
  <c r="L137"/>
  <c r="L80"/>
  <c r="L32"/>
  <c r="J54"/>
  <c r="J220"/>
  <c r="J111"/>
  <c r="J188"/>
  <c r="J154"/>
  <c r="J103"/>
  <c r="J58"/>
  <c r="L173"/>
  <c r="L110"/>
  <c r="J60"/>
  <c r="L183"/>
  <c r="J198"/>
  <c r="J130"/>
  <c r="L79"/>
  <c r="L31"/>
  <c r="J115"/>
  <c r="L141"/>
  <c r="J31"/>
  <c r="L57"/>
  <c r="J37"/>
  <c r="J18"/>
  <c r="J43"/>
  <c r="J30"/>
  <c r="J153"/>
  <c r="L74"/>
  <c r="L179"/>
  <c r="L249"/>
  <c r="L225"/>
  <c r="L244"/>
  <c r="L247"/>
  <c r="L223"/>
  <c r="L242"/>
  <c r="L218"/>
  <c r="L194"/>
  <c r="L170"/>
  <c r="L146"/>
  <c r="L122"/>
  <c r="J255"/>
  <c r="L197"/>
  <c r="L205"/>
  <c r="J157"/>
  <c r="L189"/>
  <c r="L101"/>
  <c r="J129"/>
  <c r="L78"/>
  <c r="J171"/>
  <c r="J120"/>
  <c r="J76"/>
  <c r="L28"/>
  <c r="J106"/>
  <c r="L45"/>
  <c r="L177"/>
  <c r="J98"/>
  <c r="J213"/>
  <c r="J100"/>
  <c r="J187"/>
  <c r="J75"/>
  <c r="L27"/>
  <c r="J15"/>
  <c r="J28"/>
  <c r="L245"/>
  <c r="L221"/>
  <c r="L240"/>
  <c r="L216"/>
  <c r="M216" s="1"/>
  <c r="L192"/>
  <c r="L168"/>
  <c r="L144"/>
  <c r="L120"/>
  <c r="J251"/>
  <c r="L104"/>
  <c r="J228"/>
  <c r="J234"/>
  <c r="J182"/>
  <c r="L185"/>
  <c r="J126"/>
  <c r="L67"/>
  <c r="L26"/>
  <c r="L103"/>
  <c r="J170"/>
  <c r="L95"/>
  <c r="J199"/>
  <c r="L145"/>
  <c r="J93"/>
  <c r="J45"/>
  <c r="J160"/>
  <c r="J95"/>
  <c r="J47"/>
  <c r="L169"/>
  <c r="L97"/>
  <c r="L121"/>
  <c r="L68"/>
  <c r="L25"/>
  <c r="J156"/>
  <c r="J26"/>
  <c r="L94"/>
  <c r="L243"/>
  <c r="L219"/>
  <c r="L261"/>
  <c r="L238"/>
  <c r="L214"/>
  <c r="L190"/>
  <c r="L166"/>
  <c r="L142"/>
  <c r="L118"/>
  <c r="J247"/>
  <c r="J243"/>
  <c r="J261"/>
  <c r="J197"/>
  <c r="J149"/>
  <c r="J102"/>
  <c r="J221"/>
  <c r="J227"/>
  <c r="J175"/>
  <c r="L87"/>
  <c r="J178"/>
  <c r="J74"/>
  <c r="J164"/>
  <c r="J114"/>
  <c r="L24"/>
  <c r="L181"/>
  <c r="J41"/>
  <c r="L157"/>
  <c r="J195"/>
  <c r="J131"/>
  <c r="L86"/>
  <c r="L38"/>
  <c r="J151"/>
  <c r="L88"/>
  <c r="L40"/>
  <c r="J163"/>
  <c r="L90"/>
  <c r="J176"/>
  <c r="J110"/>
  <c r="L23"/>
  <c r="L83"/>
  <c r="J20"/>
  <c r="L61"/>
  <c r="J147"/>
  <c r="L193"/>
  <c r="J24"/>
  <c r="L42"/>
  <c r="J81"/>
  <c r="L35"/>
  <c r="L59"/>
  <c r="J14"/>
  <c r="J112"/>
  <c r="L241"/>
  <c r="L217"/>
  <c r="L260"/>
  <c r="L236"/>
  <c r="L212"/>
  <c r="M212" s="1"/>
  <c r="L188"/>
  <c r="L164"/>
  <c r="M164" s="1"/>
  <c r="L140"/>
  <c r="L116"/>
  <c r="J240"/>
  <c r="J258"/>
  <c r="L201"/>
  <c r="L171"/>
  <c r="L65"/>
  <c r="J161"/>
  <c r="J63"/>
  <c r="L22"/>
  <c r="J174"/>
  <c r="L93"/>
  <c r="J260"/>
  <c r="L151"/>
  <c r="J91"/>
  <c r="J128"/>
  <c r="J148"/>
  <c r="J145"/>
  <c r="J169"/>
  <c r="L107"/>
  <c r="J64"/>
  <c r="L21"/>
  <c r="J121"/>
  <c r="L72"/>
  <c r="L175"/>
  <c r="L99"/>
  <c r="L186"/>
  <c r="L114"/>
  <c r="J141"/>
  <c r="J83"/>
  <c r="J123"/>
  <c r="J65"/>
  <c r="J55"/>
  <c r="J142"/>
  <c r="J248"/>
  <c r="J143"/>
  <c r="L66"/>
  <c r="L184"/>
  <c r="L112"/>
  <c r="J207"/>
  <c r="J42"/>
  <c r="J27"/>
  <c r="L258"/>
  <c r="L180"/>
  <c r="J230"/>
  <c r="J72"/>
  <c r="J61"/>
  <c r="J244"/>
  <c r="L256"/>
  <c r="M256" s="1"/>
  <c r="L172"/>
  <c r="J259"/>
  <c r="J237"/>
  <c r="L98"/>
  <c r="L16"/>
  <c r="J140"/>
  <c r="J208"/>
  <c r="J80"/>
  <c r="J218"/>
  <c r="L153"/>
  <c r="J51"/>
  <c r="J159"/>
  <c r="L50"/>
  <c r="J22"/>
  <c r="L96"/>
  <c r="J19"/>
  <c r="L115"/>
  <c r="L85"/>
  <c r="L237"/>
  <c r="J245"/>
  <c r="J155"/>
  <c r="J184"/>
  <c r="J86"/>
  <c r="L19"/>
  <c r="L215"/>
  <c r="M215" s="1"/>
  <c r="J189"/>
  <c r="J134"/>
  <c r="J224"/>
  <c r="L17"/>
  <c r="L109"/>
  <c r="L213"/>
  <c r="J219"/>
  <c r="J238"/>
  <c r="L82"/>
  <c r="L207"/>
  <c r="L52"/>
  <c r="J252"/>
  <c r="L159"/>
  <c r="M159" s="1"/>
  <c r="J48"/>
  <c r="L54"/>
  <c r="L262"/>
  <c r="L234"/>
  <c r="L162"/>
  <c r="J233"/>
  <c r="J254"/>
  <c r="J242"/>
  <c r="J193"/>
  <c r="J196"/>
  <c r="J209"/>
  <c r="L91"/>
  <c r="M91" s="1"/>
  <c r="L14"/>
  <c r="L199"/>
  <c r="L71"/>
  <c r="J203"/>
  <c r="J71"/>
  <c r="L133"/>
  <c r="M133" s="1"/>
  <c r="J139"/>
  <c r="L44"/>
  <c r="J150"/>
  <c r="L47"/>
  <c r="L53"/>
  <c r="J66"/>
  <c r="J73"/>
  <c r="L56"/>
  <c r="J36"/>
  <c r="J162"/>
  <c r="L210"/>
  <c r="L155"/>
  <c r="L143"/>
  <c r="J152"/>
  <c r="J177"/>
  <c r="L102"/>
  <c r="L36"/>
  <c r="J52"/>
  <c r="J17"/>
  <c r="J180"/>
  <c r="L20"/>
  <c r="J94"/>
  <c r="L75"/>
  <c r="L232"/>
  <c r="M232" s="1"/>
  <c r="L160"/>
  <c r="M160" s="1"/>
  <c r="J250"/>
  <c r="J235"/>
  <c r="L167"/>
  <c r="J192"/>
  <c r="J87"/>
  <c r="L131"/>
  <c r="M131" s="1"/>
  <c r="L191"/>
  <c r="J67"/>
  <c r="J108"/>
  <c r="J113"/>
  <c r="J40"/>
  <c r="L37"/>
  <c r="M37" s="1"/>
  <c r="L46"/>
  <c r="J57"/>
  <c r="L148"/>
  <c r="J82"/>
  <c r="J68"/>
  <c r="J118"/>
  <c r="L138"/>
  <c r="L73"/>
  <c r="J44"/>
  <c r="J25"/>
  <c r="J32"/>
  <c r="L136"/>
  <c r="L117"/>
  <c r="L139"/>
  <c r="J90"/>
  <c r="L129"/>
  <c r="M129" s="1"/>
  <c r="L49"/>
  <c r="J127"/>
  <c r="L76"/>
  <c r="L147"/>
  <c r="J33"/>
  <c r="L239"/>
  <c r="M239" s="1"/>
  <c r="L228"/>
  <c r="M228" s="1"/>
  <c r="L156"/>
  <c r="L209"/>
  <c r="L34"/>
  <c r="L108"/>
  <c r="J56"/>
  <c r="L100"/>
  <c r="J166"/>
  <c r="L51"/>
  <c r="L29"/>
  <c r="J79"/>
  <c r="J23"/>
  <c r="L33"/>
  <c r="M33" s="1"/>
  <c r="J21"/>
  <c r="L48"/>
  <c r="L220"/>
  <c r="J158"/>
  <c r="J137"/>
  <c r="J105"/>
  <c r="J38"/>
  <c r="J226"/>
  <c r="J89"/>
  <c r="L77"/>
  <c r="M77" s="1"/>
  <c r="J107"/>
  <c r="J138"/>
  <c r="L208"/>
  <c r="J135"/>
  <c r="J97"/>
  <c r="L165"/>
  <c r="J62"/>
  <c r="J101"/>
  <c r="L30"/>
  <c r="J34"/>
  <c r="J49"/>
  <c r="L84"/>
  <c r="L15"/>
  <c r="M15" s="1"/>
  <c r="J84"/>
  <c r="J46"/>
  <c r="L18"/>
  <c r="J144"/>
  <c r="L204"/>
  <c r="M204" s="1"/>
  <c r="L132"/>
  <c r="J236"/>
  <c r="L111"/>
  <c r="J146"/>
  <c r="L43"/>
  <c r="M43" s="1"/>
  <c r="L163"/>
  <c r="M163" s="1"/>
  <c r="J69"/>
  <c r="J119"/>
  <c r="J241"/>
  <c r="L92"/>
  <c r="J217"/>
  <c r="J99"/>
  <c r="J124"/>
  <c r="J92"/>
  <c r="L196"/>
  <c r="L124"/>
  <c r="J200"/>
  <c r="J104"/>
  <c r="J39"/>
  <c r="L60"/>
  <c r="M60" s="1"/>
  <c r="L69"/>
  <c r="L119"/>
  <c r="L187"/>
  <c r="M187" s="1"/>
  <c r="J202"/>
  <c r="J88"/>
  <c r="J183"/>
  <c r="J186"/>
  <c r="L41"/>
  <c r="L81"/>
  <c r="J70"/>
  <c r="J210"/>
  <c r="J85"/>
  <c r="J214"/>
  <c r="L105"/>
  <c r="L70"/>
  <c r="J167"/>
  <c r="L55"/>
  <c r="J122"/>
  <c r="M243" l="1"/>
  <c r="M121"/>
  <c r="M30"/>
  <c r="M96"/>
  <c r="M168"/>
  <c r="M247"/>
  <c r="M255"/>
  <c r="N255" s="1"/>
  <c r="M75"/>
  <c r="N75" s="1"/>
  <c r="M172"/>
  <c r="M260"/>
  <c r="N260" s="1"/>
  <c r="M26"/>
  <c r="M47"/>
  <c r="M117"/>
  <c r="M199"/>
  <c r="N199" s="1"/>
  <c r="M185"/>
  <c r="M229"/>
  <c r="N229" s="1"/>
  <c r="M18"/>
  <c r="M51"/>
  <c r="M196"/>
  <c r="M111"/>
  <c r="N111" s="1"/>
  <c r="M156"/>
  <c r="M143"/>
  <c r="M114"/>
  <c r="M222"/>
  <c r="N222" s="1"/>
  <c r="M231"/>
  <c r="M166"/>
  <c r="N166" s="1"/>
  <c r="M225"/>
  <c r="M236"/>
  <c r="M87"/>
  <c r="M176"/>
  <c r="M53"/>
  <c r="M81"/>
  <c r="N81" s="1"/>
  <c r="M20"/>
  <c r="M115"/>
  <c r="M16"/>
  <c r="M93"/>
  <c r="N93" s="1"/>
  <c r="M171"/>
  <c r="N171" s="1"/>
  <c r="M249"/>
  <c r="N249" s="1"/>
  <c r="M155"/>
  <c r="M38"/>
  <c r="N38" s="1"/>
  <c r="M189"/>
  <c r="M41"/>
  <c r="M124"/>
  <c r="N124" s="1"/>
  <c r="M209"/>
  <c r="N209" s="1"/>
  <c r="M76"/>
  <c r="M56"/>
  <c r="M54"/>
  <c r="N54" s="1"/>
  <c r="M98"/>
  <c r="N98" s="1"/>
  <c r="M201"/>
  <c r="N201" s="1"/>
  <c r="M188"/>
  <c r="N188" s="1"/>
  <c r="M157"/>
  <c r="M261"/>
  <c r="N261" s="1"/>
  <c r="M120"/>
  <c r="M221"/>
  <c r="M179"/>
  <c r="N179" s="1"/>
  <c r="M162"/>
  <c r="N162" s="1"/>
  <c r="M237"/>
  <c r="N237" s="1"/>
  <c r="M61"/>
  <c r="M86"/>
  <c r="N86" s="1"/>
  <c r="M190"/>
  <c r="N190" s="1"/>
  <c r="M97"/>
  <c r="N97" s="1"/>
  <c r="M192"/>
  <c r="N192" s="1"/>
  <c r="M244"/>
  <c r="M227"/>
  <c r="N227" s="1"/>
  <c r="M200"/>
  <c r="M62"/>
  <c r="M252"/>
  <c r="N252" s="1"/>
  <c r="M258"/>
  <c r="N258" s="1"/>
  <c r="M205"/>
  <c r="M103"/>
  <c r="M73"/>
  <c r="N73" s="1"/>
  <c r="M17"/>
  <c r="M125"/>
  <c r="N125" s="1"/>
  <c r="M257"/>
  <c r="N257" s="1"/>
  <c r="M79"/>
  <c r="N79" s="1"/>
  <c r="M123"/>
  <c r="N123" s="1"/>
  <c r="M135"/>
  <c r="M195"/>
  <c r="M158"/>
  <c r="N158" s="1"/>
  <c r="M100"/>
  <c r="N100" s="1"/>
  <c r="M49"/>
  <c r="M186"/>
  <c r="M59"/>
  <c r="N59" s="1"/>
  <c r="M181"/>
  <c r="M58"/>
  <c r="N58" s="1"/>
  <c r="M206"/>
  <c r="N206" s="1"/>
  <c r="M116"/>
  <c r="N116" s="1"/>
  <c r="M108"/>
  <c r="N108" s="1"/>
  <c r="M194"/>
  <c r="N194" s="1"/>
  <c r="M139"/>
  <c r="M207"/>
  <c r="N207" s="1"/>
  <c r="M78"/>
  <c r="N78" s="1"/>
  <c r="M48"/>
  <c r="M180"/>
  <c r="N180" s="1"/>
  <c r="M210"/>
  <c r="M107"/>
  <c r="M141"/>
  <c r="N141" s="1"/>
  <c r="M84"/>
  <c r="N84" s="1"/>
  <c r="M234"/>
  <c r="N234" s="1"/>
  <c r="M109"/>
  <c r="N109" s="1"/>
  <c r="M85"/>
  <c r="M65"/>
  <c r="M217"/>
  <c r="N217" s="1"/>
  <c r="M214"/>
  <c r="N214" s="1"/>
  <c r="M169"/>
  <c r="M67"/>
  <c r="N67" s="1"/>
  <c r="M177"/>
  <c r="N177" s="1"/>
  <c r="M251"/>
  <c r="N251" s="1"/>
  <c r="M224"/>
  <c r="N224" s="1"/>
  <c r="M113"/>
  <c r="N113" s="1"/>
  <c r="M233"/>
  <c r="M213"/>
  <c r="M29"/>
  <c r="N29" s="1"/>
  <c r="M147"/>
  <c r="M71"/>
  <c r="N71" s="1"/>
  <c r="M262"/>
  <c r="N262" s="1"/>
  <c r="M241"/>
  <c r="N241" s="1"/>
  <c r="M83"/>
  <c r="N83" s="1"/>
  <c r="M238"/>
  <c r="N238" s="1"/>
  <c r="M240"/>
  <c r="N240" s="1"/>
  <c r="M45"/>
  <c r="N45" s="1"/>
  <c r="M197"/>
  <c r="N197" s="1"/>
  <c r="M31"/>
  <c r="N31" s="1"/>
  <c r="M89"/>
  <c r="N89" s="1"/>
  <c r="M248"/>
  <c r="N248" s="1"/>
  <c r="M134"/>
  <c r="N134" s="1"/>
  <c r="M106"/>
  <c r="N106" s="1"/>
  <c r="M219"/>
  <c r="N219" s="1"/>
  <c r="M245"/>
  <c r="M28"/>
  <c r="M122"/>
  <c r="M74"/>
  <c r="N74" s="1"/>
  <c r="M253"/>
  <c r="N253" s="1"/>
  <c r="M130"/>
  <c r="N130" s="1"/>
  <c r="M161"/>
  <c r="N161" s="1"/>
  <c r="M182"/>
  <c r="M112"/>
  <c r="N112" s="1"/>
  <c r="M55"/>
  <c r="N55" s="1"/>
  <c r="M132"/>
  <c r="N132" s="1"/>
  <c r="M36"/>
  <c r="N36" s="1"/>
  <c r="M50"/>
  <c r="M184"/>
  <c r="N184" s="1"/>
  <c r="M99"/>
  <c r="N99" s="1"/>
  <c r="M151"/>
  <c r="N151" s="1"/>
  <c r="M35"/>
  <c r="N35" s="1"/>
  <c r="M90"/>
  <c r="N90" s="1"/>
  <c r="M24"/>
  <c r="M94"/>
  <c r="N94" s="1"/>
  <c r="M170"/>
  <c r="N170" s="1"/>
  <c r="M183"/>
  <c r="M80"/>
  <c r="N80" s="1"/>
  <c r="M126"/>
  <c r="N126" s="1"/>
  <c r="M178"/>
  <c r="M230"/>
  <c r="M191"/>
  <c r="M165"/>
  <c r="N165" s="1"/>
  <c r="M148"/>
  <c r="N148" s="1"/>
  <c r="M167"/>
  <c r="N167" s="1"/>
  <c r="M102"/>
  <c r="M52"/>
  <c r="N52" s="1"/>
  <c r="M19"/>
  <c r="N19" s="1"/>
  <c r="M66"/>
  <c r="M175"/>
  <c r="N175" s="1"/>
  <c r="M140"/>
  <c r="N140" s="1"/>
  <c r="M145"/>
  <c r="M104"/>
  <c r="N104" s="1"/>
  <c r="M27"/>
  <c r="M137"/>
  <c r="N137" s="1"/>
  <c r="M150"/>
  <c r="N150" s="1"/>
  <c r="M127"/>
  <c r="N127" s="1"/>
  <c r="M63"/>
  <c r="N63" s="1"/>
  <c r="M202"/>
  <c r="N202" s="1"/>
  <c r="M254"/>
  <c r="N254" s="1"/>
  <c r="M32"/>
  <c r="M70"/>
  <c r="N70" s="1"/>
  <c r="M220"/>
  <c r="N220" s="1"/>
  <c r="M34"/>
  <c r="M72"/>
  <c r="N72" s="1"/>
  <c r="M42"/>
  <c r="N42" s="1"/>
  <c r="M40"/>
  <c r="N40" s="1"/>
  <c r="M218"/>
  <c r="N218" s="1"/>
  <c r="M110"/>
  <c r="M174"/>
  <c r="N174" s="1"/>
  <c r="M203"/>
  <c r="N203" s="1"/>
  <c r="M226"/>
  <c r="N226" s="1"/>
  <c r="M211"/>
  <c r="N211" s="1"/>
  <c r="M138"/>
  <c r="N138" s="1"/>
  <c r="M154"/>
  <c r="N154" s="1"/>
  <c r="M105"/>
  <c r="N105" s="1"/>
  <c r="M119"/>
  <c r="N119" s="1"/>
  <c r="M92"/>
  <c r="N92" s="1"/>
  <c r="M46"/>
  <c r="N46" s="1"/>
  <c r="M44"/>
  <c r="N44" s="1"/>
  <c r="M82"/>
  <c r="N82" s="1"/>
  <c r="M153"/>
  <c r="N153" s="1"/>
  <c r="M88"/>
  <c r="N88" s="1"/>
  <c r="M118"/>
  <c r="N118" s="1"/>
  <c r="M25"/>
  <c r="M95"/>
  <c r="N95" s="1"/>
  <c r="M242"/>
  <c r="N242" s="1"/>
  <c r="M173"/>
  <c r="M149"/>
  <c r="N149" s="1"/>
  <c r="M198"/>
  <c r="N198" s="1"/>
  <c r="M128"/>
  <c r="N128" s="1"/>
  <c r="M39"/>
  <c r="N39" s="1"/>
  <c r="M64"/>
  <c r="N64" s="1"/>
  <c r="M250"/>
  <c r="M235"/>
  <c r="N235" s="1"/>
  <c r="M23"/>
  <c r="N23" s="1"/>
  <c r="M146"/>
  <c r="N146" s="1"/>
  <c r="M69"/>
  <c r="N69" s="1"/>
  <c r="M208"/>
  <c r="N208" s="1"/>
  <c r="M136"/>
  <c r="N136" s="1"/>
  <c r="M21"/>
  <c r="N21" s="1"/>
  <c r="M22"/>
  <c r="M193"/>
  <c r="N193" s="1"/>
  <c r="M142"/>
  <c r="N142" s="1"/>
  <c r="M68"/>
  <c r="N68" s="1"/>
  <c r="M144"/>
  <c r="N144" s="1"/>
  <c r="M101"/>
  <c r="N101" s="1"/>
  <c r="M223"/>
  <c r="N223" s="1"/>
  <c r="M57"/>
  <c r="M152"/>
  <c r="N152" s="1"/>
  <c r="M259"/>
  <c r="N259" s="1"/>
  <c r="M14"/>
  <c r="N187"/>
  <c r="N43"/>
  <c r="N18"/>
  <c r="N115"/>
  <c r="N131"/>
  <c r="N143"/>
  <c r="N16"/>
  <c r="N196"/>
  <c r="N30"/>
  <c r="N102"/>
  <c r="N15"/>
  <c r="N210"/>
  <c r="N213"/>
  <c r="N61"/>
  <c r="N26"/>
  <c r="N62"/>
  <c r="N155"/>
  <c r="N169"/>
  <c r="N205"/>
  <c r="N225"/>
  <c r="N233"/>
  <c r="N147"/>
  <c r="N41"/>
  <c r="N191"/>
  <c r="N56"/>
  <c r="N221"/>
  <c r="N135"/>
  <c r="N195"/>
  <c r="N49"/>
  <c r="N159"/>
  <c r="N186"/>
  <c r="N181"/>
  <c r="N243"/>
  <c r="N53"/>
  <c r="N145"/>
  <c r="N27"/>
  <c r="N34"/>
  <c r="N139"/>
  <c r="N110"/>
  <c r="N48"/>
  <c r="N120"/>
  <c r="N173"/>
  <c r="N250"/>
  <c r="U21" i="6"/>
  <c r="K8" i="9" s="1"/>
  <c r="N228"/>
  <c r="N133"/>
  <c r="O19" i="6"/>
  <c r="P19" s="1"/>
  <c r="O210"/>
  <c r="P210" s="1"/>
  <c r="O66"/>
  <c r="P66" s="1"/>
  <c r="O112"/>
  <c r="P112" s="1"/>
  <c r="O226"/>
  <c r="P226" s="1"/>
  <c r="O88"/>
  <c r="P88" s="1"/>
  <c r="O28"/>
  <c r="P28" s="1"/>
  <c r="O154"/>
  <c r="P154" s="1"/>
  <c r="O91"/>
  <c r="P91" s="1"/>
  <c r="O166"/>
  <c r="P166" s="1"/>
  <c r="O202"/>
  <c r="P202" s="1"/>
  <c r="N117" i="9"/>
  <c r="O257" i="6"/>
  <c r="P257" s="1"/>
  <c r="O82"/>
  <c r="P82" s="1"/>
  <c r="O142"/>
  <c r="P142" s="1"/>
  <c r="N47" i="9"/>
  <c r="N247"/>
  <c r="O238" i="6"/>
  <c r="P238" s="1"/>
  <c r="N232" i="9"/>
  <c r="N107"/>
  <c r="N239"/>
  <c r="O176" i="6"/>
  <c r="P176" s="1"/>
  <c r="O41"/>
  <c r="P41" s="1"/>
  <c r="N121" i="9"/>
  <c r="O22" i="6"/>
  <c r="P22" s="1"/>
  <c r="O212"/>
  <c r="P212" s="1"/>
  <c r="O138"/>
  <c r="P138" s="1"/>
  <c r="O137"/>
  <c r="P137" s="1"/>
  <c r="O214"/>
  <c r="P214" s="1"/>
  <c r="N236" i="9"/>
  <c r="O118" i="6"/>
  <c r="P118" s="1"/>
  <c r="O117"/>
  <c r="P117" s="1"/>
  <c r="U23"/>
  <c r="N7" i="9" s="1"/>
  <c r="O250" i="6"/>
  <c r="P250" s="1"/>
  <c r="O155"/>
  <c r="P155" s="1"/>
  <c r="O10"/>
  <c r="P10" s="1"/>
  <c r="O79"/>
  <c r="P79" s="1"/>
  <c r="O126"/>
  <c r="P126" s="1"/>
  <c r="O16"/>
  <c r="P16" s="1"/>
  <c r="O195"/>
  <c r="P195" s="1"/>
  <c r="N51" i="9"/>
  <c r="N168"/>
  <c r="O94" i="6"/>
  <c r="P94" s="1"/>
  <c r="O183"/>
  <c r="P183" s="1"/>
  <c r="O133"/>
  <c r="P133" s="1"/>
  <c r="N129" i="9"/>
  <c r="N114"/>
  <c r="U24" i="6"/>
  <c r="N9" i="9" s="1"/>
  <c r="O31" i="6"/>
  <c r="P31" s="1"/>
  <c r="O135"/>
  <c r="P135" s="1"/>
  <c r="O70"/>
  <c r="P70" s="1"/>
  <c r="O58"/>
  <c r="P58" s="1"/>
  <c r="O56"/>
  <c r="P56" s="1"/>
  <c r="O198"/>
  <c r="P198" s="1"/>
  <c r="O54"/>
  <c r="P54" s="1"/>
  <c r="O100"/>
  <c r="P100" s="1"/>
  <c r="O184"/>
  <c r="P184" s="1"/>
  <c r="O111"/>
  <c r="P111" s="1"/>
  <c r="O170"/>
  <c r="P170" s="1"/>
  <c r="O26"/>
  <c r="P26" s="1"/>
  <c r="O61"/>
  <c r="P61" s="1"/>
  <c r="N60" i="9"/>
  <c r="N163"/>
  <c r="N204"/>
  <c r="N185"/>
  <c r="O34" i="6"/>
  <c r="P34" s="1"/>
  <c r="O201"/>
  <c r="P201" s="1"/>
  <c r="O57"/>
  <c r="P57" s="1"/>
  <c r="O103"/>
  <c r="P103" s="1"/>
  <c r="O150"/>
  <c r="P150" s="1"/>
  <c r="O52"/>
  <c r="P52" s="1"/>
  <c r="O252"/>
  <c r="P252" s="1"/>
  <c r="O108"/>
  <c r="P108" s="1"/>
  <c r="O167"/>
  <c r="P167" s="1"/>
  <c r="O23"/>
  <c r="P23" s="1"/>
  <c r="O189"/>
  <c r="P189" s="1"/>
  <c r="O80"/>
  <c r="P80" s="1"/>
  <c r="O235"/>
  <c r="P235" s="1"/>
  <c r="O11"/>
  <c r="P11" s="1"/>
  <c r="O164"/>
  <c r="P164" s="1"/>
  <c r="O55"/>
  <c r="P55" s="1"/>
  <c r="N156" i="9"/>
  <c r="O15" i="6"/>
  <c r="P15" s="1"/>
  <c r="N77" i="9"/>
  <c r="N215"/>
  <c r="N212"/>
  <c r="N157"/>
  <c r="N87"/>
  <c r="N231"/>
  <c r="O254" i="6"/>
  <c r="P254" s="1"/>
  <c r="O92"/>
  <c r="P92" s="1"/>
  <c r="O248"/>
  <c r="P248" s="1"/>
  <c r="O222"/>
  <c r="P222" s="1"/>
  <c r="O78"/>
  <c r="P78" s="1"/>
  <c r="O124"/>
  <c r="P124" s="1"/>
  <c r="O232"/>
  <c r="P232" s="1"/>
  <c r="O62"/>
  <c r="P62" s="1"/>
  <c r="O241"/>
  <c r="P241" s="1"/>
  <c r="O180"/>
  <c r="P180" s="1"/>
  <c r="O36"/>
  <c r="P36" s="1"/>
  <c r="O197"/>
  <c r="P197" s="1"/>
  <c r="O229"/>
  <c r="P229" s="1"/>
  <c r="N183" i="9"/>
  <c r="O249" i="6"/>
  <c r="P249" s="1"/>
  <c r="O105"/>
  <c r="P105" s="1"/>
  <c r="O200"/>
  <c r="P200" s="1"/>
  <c r="O151"/>
  <c r="P151" s="1"/>
  <c r="O139"/>
  <c r="P139" s="1"/>
  <c r="O76"/>
  <c r="P76" s="1"/>
  <c r="N76" i="9"/>
  <c r="N160"/>
  <c r="N65"/>
  <c r="N24"/>
  <c r="N25"/>
  <c r="N245"/>
  <c r="N178"/>
  <c r="O130" i="6"/>
  <c r="P130" s="1"/>
  <c r="O106"/>
  <c r="P106" s="1"/>
  <c r="O46"/>
  <c r="P46" s="1"/>
  <c r="O213"/>
  <c r="P213" s="1"/>
  <c r="O69"/>
  <c r="P69" s="1"/>
  <c r="O20"/>
  <c r="P20" s="1"/>
  <c r="O128"/>
  <c r="P128" s="1"/>
  <c r="O9"/>
  <c r="P9" s="1"/>
  <c r="O115"/>
  <c r="P115" s="1"/>
  <c r="O162"/>
  <c r="P162" s="1"/>
  <c r="O18"/>
  <c r="P18" s="1"/>
  <c r="O161"/>
  <c r="P161" s="1"/>
  <c r="O17"/>
  <c r="P17" s="1"/>
  <c r="O64"/>
  <c r="P64" s="1"/>
  <c r="O40"/>
  <c r="P40" s="1"/>
  <c r="O231"/>
  <c r="P231" s="1"/>
  <c r="O87"/>
  <c r="P87" s="1"/>
  <c r="O146"/>
  <c r="P146" s="1"/>
  <c r="O181"/>
  <c r="P181" s="1"/>
  <c r="O37"/>
  <c r="P37" s="1"/>
  <c r="O120"/>
  <c r="P120" s="1"/>
  <c r="O179"/>
  <c r="P179" s="1"/>
  <c r="O35"/>
  <c r="P35" s="1"/>
  <c r="O236"/>
  <c r="P236" s="1"/>
  <c r="O104"/>
  <c r="P104" s="1"/>
  <c r="O247"/>
  <c r="P247" s="1"/>
  <c r="O149"/>
  <c r="P149" s="1"/>
  <c r="O219"/>
  <c r="P219" s="1"/>
  <c r="O75"/>
  <c r="P75" s="1"/>
  <c r="O134"/>
  <c r="P134" s="1"/>
  <c r="O169"/>
  <c r="P169" s="1"/>
  <c r="O25"/>
  <c r="P25" s="1"/>
  <c r="O45"/>
  <c r="P45" s="1"/>
  <c r="O244"/>
  <c r="P244" s="1"/>
  <c r="O207"/>
  <c r="P207" s="1"/>
  <c r="O63"/>
  <c r="P63" s="1"/>
  <c r="O122"/>
  <c r="P122" s="1"/>
  <c r="O157"/>
  <c r="P157" s="1"/>
  <c r="O13"/>
  <c r="P13" s="1"/>
  <c r="O240"/>
  <c r="P240" s="1"/>
  <c r="O96"/>
  <c r="P96" s="1"/>
  <c r="N85" i="9"/>
  <c r="N28"/>
  <c r="O177" i="6"/>
  <c r="P177" s="1"/>
  <c r="O33"/>
  <c r="P33" s="1"/>
  <c r="O188"/>
  <c r="P188" s="1"/>
  <c r="O223"/>
  <c r="P223" s="1"/>
  <c r="O125"/>
  <c r="P125" s="1"/>
  <c r="O220"/>
  <c r="P220" s="1"/>
  <c r="O51"/>
  <c r="P51" s="1"/>
  <c r="O110"/>
  <c r="P110" s="1"/>
  <c r="O145"/>
  <c r="P145" s="1"/>
  <c r="O228"/>
  <c r="P228" s="1"/>
  <c r="O84"/>
  <c r="P84" s="1"/>
  <c r="O143"/>
  <c r="P143" s="1"/>
  <c r="N17" i="9"/>
  <c r="O165" i="6"/>
  <c r="P165" s="1"/>
  <c r="O21"/>
  <c r="P21" s="1"/>
  <c r="O211"/>
  <c r="P211" s="1"/>
  <c r="O67"/>
  <c r="P67" s="1"/>
  <c r="O114"/>
  <c r="P114" s="1"/>
  <c r="O113"/>
  <c r="P113" s="1"/>
  <c r="O196"/>
  <c r="P196" s="1"/>
  <c r="O39"/>
  <c r="P39" s="1"/>
  <c r="O242"/>
  <c r="P242" s="1"/>
  <c r="O98"/>
  <c r="P98" s="1"/>
  <c r="O216"/>
  <c r="P216" s="1"/>
  <c r="O72"/>
  <c r="P72" s="1"/>
  <c r="O131"/>
  <c r="P131" s="1"/>
  <c r="N103" i="9"/>
  <c r="N37"/>
  <c r="N20"/>
  <c r="N172"/>
  <c r="N164"/>
  <c r="O153" i="6"/>
  <c r="P153" s="1"/>
  <c r="O140"/>
  <c r="P140" s="1"/>
  <c r="O199"/>
  <c r="P199" s="1"/>
  <c r="O102"/>
  <c r="P102" s="1"/>
  <c r="O101"/>
  <c r="P101" s="1"/>
  <c r="O172"/>
  <c r="P172" s="1"/>
  <c r="O171"/>
  <c r="P171" s="1"/>
  <c r="O27"/>
  <c r="P27" s="1"/>
  <c r="O230"/>
  <c r="P230" s="1"/>
  <c r="O86"/>
  <c r="P86" s="1"/>
  <c r="O121"/>
  <c r="P121" s="1"/>
  <c r="O204"/>
  <c r="P204" s="1"/>
  <c r="O60"/>
  <c r="P60" s="1"/>
  <c r="O119"/>
  <c r="P119" s="1"/>
  <c r="N66" i="9"/>
  <c r="N96"/>
  <c r="N256"/>
  <c r="N216"/>
  <c r="O178" i="6"/>
  <c r="P178" s="1"/>
  <c r="O246"/>
  <c r="P246" s="1"/>
  <c r="O141"/>
  <c r="P141" s="1"/>
  <c r="O116"/>
  <c r="P116" s="1"/>
  <c r="O187"/>
  <c r="P187" s="1"/>
  <c r="O43"/>
  <c r="P43" s="1"/>
  <c r="O234"/>
  <c r="P234" s="1"/>
  <c r="O90"/>
  <c r="P90" s="1"/>
  <c r="O89"/>
  <c r="P89" s="1"/>
  <c r="O148"/>
  <c r="P148" s="1"/>
  <c r="O256"/>
  <c r="P256" s="1"/>
  <c r="O159"/>
  <c r="P159" s="1"/>
  <c r="O218"/>
  <c r="P218" s="1"/>
  <c r="O74"/>
  <c r="P74" s="1"/>
  <c r="O253"/>
  <c r="P253" s="1"/>
  <c r="O109"/>
  <c r="P109" s="1"/>
  <c r="O192"/>
  <c r="P192" s="1"/>
  <c r="O48"/>
  <c r="P48" s="1"/>
  <c r="O107"/>
  <c r="P107" s="1"/>
  <c r="O129"/>
  <c r="P129" s="1"/>
  <c r="O175"/>
  <c r="P175" s="1"/>
  <c r="O77"/>
  <c r="P77" s="1"/>
  <c r="O147"/>
  <c r="P147" s="1"/>
  <c r="O206"/>
  <c r="P206" s="1"/>
  <c r="O97"/>
  <c r="P97" s="1"/>
  <c r="O239"/>
  <c r="P239" s="1"/>
  <c r="O95"/>
  <c r="P95" s="1"/>
  <c r="N22" i="9"/>
  <c r="N182"/>
  <c r="O209" i="6"/>
  <c r="P209" s="1"/>
  <c r="O68"/>
  <c r="P68" s="1"/>
  <c r="O224"/>
  <c r="P224" s="1"/>
  <c r="O163"/>
  <c r="P163" s="1"/>
  <c r="O65"/>
  <c r="P65" s="1"/>
  <c r="O208"/>
  <c r="P208" s="1"/>
  <c r="O194"/>
  <c r="P194" s="1"/>
  <c r="O50"/>
  <c r="P50" s="1"/>
  <c r="O85"/>
  <c r="P85" s="1"/>
  <c r="O168"/>
  <c r="P168" s="1"/>
  <c r="O24"/>
  <c r="P24" s="1"/>
  <c r="O227"/>
  <c r="P227" s="1"/>
  <c r="O83"/>
  <c r="P83" s="1"/>
  <c r="N244" i="9"/>
  <c r="N176"/>
  <c r="O53" i="6"/>
  <c r="P53" s="1"/>
  <c r="O123"/>
  <c r="P123" s="1"/>
  <c r="O182"/>
  <c r="P182" s="1"/>
  <c r="O38"/>
  <c r="P38" s="1"/>
  <c r="O217"/>
  <c r="P217" s="1"/>
  <c r="O73"/>
  <c r="P73" s="1"/>
  <c r="O156"/>
  <c r="P156" s="1"/>
  <c r="O12"/>
  <c r="P12" s="1"/>
  <c r="O215"/>
  <c r="P215" s="1"/>
  <c r="O71"/>
  <c r="P71" s="1"/>
  <c r="N33" i="9"/>
  <c r="N122"/>
  <c r="N200"/>
  <c r="N230"/>
  <c r="O251" i="6"/>
  <c r="P251" s="1"/>
  <c r="O237"/>
  <c r="P237" s="1"/>
  <c r="O93"/>
  <c r="P93" s="1"/>
  <c r="O44"/>
  <c r="P44" s="1"/>
  <c r="O186"/>
  <c r="P186" s="1"/>
  <c r="O42"/>
  <c r="P42" s="1"/>
  <c r="O185"/>
  <c r="P185" s="1"/>
  <c r="O160"/>
  <c r="P160" s="1"/>
  <c r="O255"/>
  <c r="P255" s="1"/>
  <c r="O205"/>
  <c r="P205" s="1"/>
  <c r="O144"/>
  <c r="P144" s="1"/>
  <c r="O203"/>
  <c r="P203" s="1"/>
  <c r="O59"/>
  <c r="P59" s="1"/>
  <c r="N50" i="9"/>
  <c r="N91"/>
  <c r="N189"/>
  <c r="N57"/>
  <c r="N32"/>
  <c r="N246"/>
  <c r="O245" i="6"/>
  <c r="P245" s="1"/>
  <c r="O233"/>
  <c r="P233" s="1"/>
  <c r="O221"/>
  <c r="P221" s="1"/>
  <c r="O190"/>
  <c r="P190" s="1"/>
  <c r="O225"/>
  <c r="P225" s="1"/>
  <c r="O81"/>
  <c r="P81" s="1"/>
  <c r="O32"/>
  <c r="P32" s="1"/>
  <c r="O152"/>
  <c r="P152" s="1"/>
  <c r="O127"/>
  <c r="P127" s="1"/>
  <c r="O174"/>
  <c r="P174" s="1"/>
  <c r="O30"/>
  <c r="P30" s="1"/>
  <c r="O173"/>
  <c r="P173" s="1"/>
  <c r="O29"/>
  <c r="P29" s="1"/>
  <c r="O136"/>
  <c r="P136" s="1"/>
  <c r="O243"/>
  <c r="P243" s="1"/>
  <c r="O99"/>
  <c r="P99" s="1"/>
  <c r="O158"/>
  <c r="P158" s="1"/>
  <c r="O14"/>
  <c r="P14" s="1"/>
  <c r="O193"/>
  <c r="P193" s="1"/>
  <c r="O49"/>
  <c r="P49" s="1"/>
  <c r="O132"/>
  <c r="P132" s="1"/>
  <c r="O191"/>
  <c r="P191" s="1"/>
  <c r="O47"/>
  <c r="P47" s="1"/>
  <c r="K10" i="9" l="1"/>
  <c r="U20" i="6"/>
  <c r="U18"/>
  <c r="N14" i="9"/>
  <c r="N5" l="1"/>
  <c r="K7"/>
  <c r="K9" s="1"/>
</calcChain>
</file>

<file path=xl/comments1.xml><?xml version="1.0" encoding="utf-8"?>
<comments xmlns="http://schemas.openxmlformats.org/spreadsheetml/2006/main">
  <authors>
    <author>Marek Kulawczyk</author>
  </authors>
  <commentList>
    <comment ref="I12" authorId="0">
      <text>
        <r>
          <rPr>
            <sz val="11"/>
            <color indexed="81"/>
            <rFont val="Tahoma"/>
            <family val="2"/>
            <charset val="238"/>
          </rPr>
          <t>zgodnie z art. 31zo ustawy z dnia 2 marca 2020 r.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2" authorId="0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M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K12" authorId="0">
      <text>
        <r>
          <rPr>
            <sz val="11"/>
            <color indexed="81"/>
            <rFont val="Tahoma"/>
            <family val="2"/>
            <charset val="238"/>
          </rPr>
          <t>pola w kolumnie "</t>
        </r>
        <r>
          <rPr>
            <b/>
            <sz val="11"/>
            <color indexed="81"/>
            <rFont val="Tahoma"/>
            <family val="2"/>
            <charset val="238"/>
          </rPr>
          <t>K</t>
        </r>
        <r>
          <rPr>
            <sz val="11"/>
            <color indexed="81"/>
            <rFont val="Tahoma"/>
            <family val="2"/>
            <charset val="238"/>
          </rPr>
          <t>" obliczne są jako suma następujących składek:
na ubezpieczenie społeczne liczonych od kwoty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":
        na ubezpieczenie emerytalne - 9,76%,
        ubezpieczenie rentowe - 1,5%,
        ubezpieczenie chorobowe - 2,45%.
czyli łącznie 13,71% od wartości tego wynagrodzenia
oraz
na ubezpieczenie zdrowotne w wysokosci 9%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 pomniejszonego o składki ubezpieczenia społecznego.</t>
        </r>
      </text>
    </comment>
    <comment ref="L12" authorId="0">
      <text>
        <r>
          <rPr>
            <sz val="11"/>
            <color indexed="81"/>
            <rFont val="Tahoma"/>
            <family val="2"/>
            <charset val="238"/>
          </rPr>
          <t>pola w kolumnie "L"  obliczne są jako suma następujących składek na ubezpieczenie społeczne:
ubezpieczenie emerytalne - 9,76%,
ubezpieczenie rentowe - 6,5%,
oraz ubezpieczenie wypadkowe wskazane w polu "F5".
Podstawą wyliczenia jest wartość dofinansowywanego wynagrodzenia brutto obliczonego w kolumnie "J".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Marek Kulawczyk</author>
  </authors>
  <commentList>
    <comment ref="I7" authorId="0">
      <text>
        <r>
          <rPr>
            <sz val="11"/>
            <color indexed="81"/>
            <rFont val="Tahoma"/>
            <family val="2"/>
            <charset val="238"/>
          </rPr>
          <t>Gdy pracownik jest objęty zwolnieniem ze składek ZUS, proszę wprowadzić wartość składki, jaka byłaby odprowadzana, gdyby pracownik nie był objęty zwolnieniem ze składek ZUS.</t>
        </r>
      </text>
    </comment>
    <comment ref="K7" authorId="0">
      <text>
        <r>
          <rPr>
            <sz val="11"/>
            <color indexed="81"/>
            <rFont val="Tahoma"/>
            <family val="2"/>
            <charset val="238"/>
          </rPr>
          <t xml:space="preserve">Przy wypełnianiu tej kolumny proszę w podawanej wartości odprowadzanej składki nie uwzględniać składników składki związanych ze składką odprowadzną na </t>
        </r>
        <r>
          <rPr>
            <b/>
            <sz val="11"/>
            <color indexed="81"/>
            <rFont val="Tahoma"/>
            <family val="2"/>
            <charset val="238"/>
          </rPr>
          <t>Fundusz Prac</t>
        </r>
        <r>
          <rPr>
            <sz val="11"/>
            <color indexed="81"/>
            <rFont val="Tahoma"/>
            <family val="2"/>
            <charset val="238"/>
          </rPr>
          <t xml:space="preserve">y oraz ze składką odprowadzaną na </t>
        </r>
        <r>
          <rPr>
            <b/>
            <sz val="11"/>
            <color indexed="81"/>
            <rFont val="Tahoma"/>
            <family val="2"/>
            <charset val="238"/>
          </rPr>
          <t>Fundusz Gwarantowanych Świadczeń Pracowniczych</t>
        </r>
        <r>
          <rPr>
            <sz val="11"/>
            <color indexed="81"/>
            <rFont val="Tahoma"/>
            <family val="2"/>
            <charset val="238"/>
          </rPr>
          <t>.</t>
        </r>
      </text>
    </comment>
    <comment ref="L7" authorId="0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O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<sst xmlns="http://schemas.openxmlformats.org/spreadsheetml/2006/main" count="80" uniqueCount="57">
  <si>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</si>
  <si>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</si>
  <si>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</si>
  <si>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</si>
  <si>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</si>
  <si>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t>Spadek obrotów gospodarczych (w ujęciu ilościowym lub wartościowym)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</si>
  <si>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t>Łączne obroty w trakcie dowolnie wskazanych
 2 kolejnych miesięcy kalendarzowych, przypadających w okresie po dniu 1 stycznia 2020 r. do dnia poprzedzającego dzień złożenia wniosku</t>
  </si>
  <si>
    <t>Łączne obroty w ciągu analogicznych 2 kolejnych miesięcy kalendarzowych roku poprzedniego (2019)</t>
  </si>
  <si>
    <t xml:space="preserve"> 2. Spadek obrotów jest rozumiany jako stosunek łącznych obrotów w ciągu dowolnie wskazanych 2 kolejnych miesięcy kalendarzowych w roku bieżącym w porównaniu do analogicznych dwóch miesięcy w roku poprzednim. Przy czym wybrany okres powinien mieścić się w ramach czasowych:  od po dniu 1 stycznia 2020 r. do dnia poprzedzającego złożenie wniosku. Miesiąc może być rozumiany jako 30 kolejno następujących po sobie dni kalendarzowych, jeśli wybrany dwumiesięczny okres porównawczy rozpoczyna się  w trakcie miesiąca kalendarzowego.</t>
  </si>
  <si>
    <r>
      <rPr>
        <b/>
        <sz val="20"/>
        <color theme="1"/>
        <rFont val="Calibri"/>
        <family val="2"/>
        <charset val="238"/>
        <scheme val="minor"/>
      </rPr>
      <t>DOFINANSOWANIE  CZĘŚCI KOSZTÓW WYNAGRODZEŃ PRACOWNIKÓW I NALEŻNYCH OD TYCH WYNAGRODZEŃ SKŁADEK NA UBEZP. SPOŁECZNE (art. 15zzb):</t>
    </r>
    <r>
      <rPr>
        <b/>
        <sz val="18"/>
        <color theme="1"/>
        <rFont val="Calibri"/>
        <family val="2"/>
        <charset val="238"/>
        <scheme val="minor"/>
      </rPr>
      <t xml:space="preserve"> </t>
    </r>
  </si>
  <si>
    <t>3. Dofinansowanie obliczone zostanie według następujących przedziałów spadku obrotów:
• co najmniej 30% – może być przyznane w wysokości nieprzekraczającej kwoty stanowiącej sumę 50% wynagrodzeń poszczególnych pracowników objętych wnioskiem o dofinansowanie wraz ze składkami na ubezpieczenia społeczne należnymi od tych wynagrodzeń, jednak nie więcej niż 50% kwoty minimalnego wynagrodzenia za pracę w rozumieniu ustawy z dnia 10 października 2002 r. o minimalnym wynagrodzeniu za pracę, zwanego dalej „minimalnym wynagrodzeniem”, powiększonego o składki na ubezpieczenia społeczne od pracodawcy w odniesieniu do każdego pracownika ,
• co najmniej 50% – może być przyznane w wysokości nieprzekraczającej kwoty stanowiącej sumę 70% wynagrodzeń poszczególnych pracowników objętych wnioskiem o dofinansowanie wraz ze składkami na ubezpieczenia społeczne należnymi od tych wynagrodzeń, jednak nie więcej niż 70% kwoty minimalnego wynagrodzenia, powiększonego o składki na ubezpieczenia społeczne od pracodawcy, w odniesieniu do każdego pracownika,
• co najmniej 80% – może być przyznane w wysokości nieprzekraczającej kwoty stanowiącej sumę 90% wynagrodzeń poszczególnych pracowników objętych wnioskiem o dofinansowanie wraz ze składkami na ubezpieczenia społeczne należnymi od tych wynagrodzeń, jednak nie więcej niż 90% kwoty minimalnego wynagrodzenia, powiększonego o składki na ubezpieczenia społeczne od pracodawcy, w odniesieniu do każdego pracownika.</t>
  </si>
  <si>
    <r>
      <t>numer PESEL 
(</t>
    </r>
    <r>
      <rPr>
        <sz val="11"/>
        <color theme="1"/>
        <rFont val="Calibri"/>
        <family val="2"/>
        <charset val="238"/>
        <scheme val="minor"/>
      </rPr>
      <t xml:space="preserve">w przypadku braku tego numeru, proszę wypełnić pole w kolumnie po prawej stronie) </t>
    </r>
  </si>
  <si>
    <r>
      <t xml:space="preserve">Wykształcenie pracownika
</t>
    </r>
    <r>
      <rPr>
        <sz val="11"/>
        <color theme="1"/>
        <rFont val="Calibri"/>
        <family val="2"/>
        <charset val="238"/>
        <scheme val="minor"/>
      </rPr>
      <t>(proszę wybrać wartość z listy)</t>
    </r>
  </si>
  <si>
    <t>Wynagrodzenie 
brutto pracownika objętego wnioskiem</t>
  </si>
  <si>
    <t>Obowiązująca pracodawcę stawka ubezpieczenia wypadkowego (w procentach)</t>
  </si>
  <si>
    <t>Obliczenia dla poziomu spadku obrotów o co najmniej:</t>
  </si>
  <si>
    <r>
      <t xml:space="preserve">numer dowodu osobistego lub innego dowodu tożsamości
(paszport, inny)
</t>
    </r>
    <r>
      <rPr>
        <sz val="11"/>
        <color theme="1"/>
        <rFont val="Calibri"/>
        <family val="2"/>
        <charset val="238"/>
        <scheme val="minor"/>
      </rPr>
      <t>(wypełniane tylko
w przypadku braku numer PESEL)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</si>
  <si>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Dane pracownika objętego wnioskiem:</t>
  </si>
  <si>
    <t>Liczba miesięcy pomocy, o którą wnioskuje pracodawca</t>
  </si>
  <si>
    <t>w tym:</t>
  </si>
  <si>
    <t>dla osób o wieku 30 lat i więcej:</t>
  </si>
  <si>
    <t>dla osób o wieku do 30 lat:</t>
  </si>
  <si>
    <t>z tego:</t>
  </si>
  <si>
    <r>
      <t xml:space="preserve">Czy pracownik jest objęty  zwolnieniem ze skłądek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</si>
  <si>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Dofinansowanie nie może przekroczyć wynagrodzenia minimalnego w:</t>
  </si>
  <si>
    <t>Składka na ubezpieczenie społeczne odprowadzana przez pracodawcę</t>
  </si>
  <si>
    <t>Część dofinansowywanego wynagrodzenia brutto pracownika obejmująca  ofinansowanie składek na ubezpieczenie społeczne odprowadzanych przez pracownika</t>
  </si>
  <si>
    <t>Dofinansowanie składek na ubezpieczenie społeczne odprowadzanych przez pracodawcę</t>
  </si>
  <si>
    <t>Łączna wartość dofinansowania
za 1 miesiąc
za wskazanego pracownika</t>
  </si>
  <si>
    <t>Dofinansowanie wynagrodzenia brutto pracownika</t>
  </si>
  <si>
    <t>Łączna wartość dofinansowania we wnioskownym okresie za wskazanego pracownika</t>
  </si>
  <si>
    <t>łączna</t>
  </si>
  <si>
    <t>30+</t>
  </si>
  <si>
    <t>pracownik</t>
  </si>
  <si>
    <t>pracodawca</t>
  </si>
  <si>
    <t>Proszę koniecznie zapoznać się z komentarzem</t>
  </si>
  <si>
    <t>wyższe (w tym licencjat lub doktorat)</t>
  </si>
  <si>
    <t>1. Obliczeń należy dokonać dla jednej wybranej opcji (art. 15zzb ustawy o szczególnych rozwiązaniach związanych z zapobieganiem, przeciwdziałaniem i zwalczaniem COVID-19, innych chorób zakaźnych oraz wywołanych nimi sytuacji kryzysowych oraz niektórych innych ustaw)</t>
  </si>
  <si>
    <t xml:space="preserve">Przedział spadku obrotów
</t>
  </si>
  <si>
    <r>
      <t xml:space="preserve">Różnica obrotów
</t>
    </r>
    <r>
      <rPr>
        <sz val="11"/>
        <color theme="1"/>
        <rFont val="Calibri"/>
        <family val="2"/>
        <charset val="238"/>
        <scheme val="minor"/>
      </rPr>
      <t>(spadek w przypadku wartości ujemnej)</t>
    </r>
  </si>
  <si>
    <t>Wynagrodzenie 
brutto pracownika</t>
  </si>
  <si>
    <t>podstawowe lub niepełne podst.</t>
  </si>
  <si>
    <t>gimnazjalne lub niepełne gimn.</t>
  </si>
  <si>
    <t>ponadpodstawowe (branż., zaw., lic., polic., itp.)</t>
  </si>
  <si>
    <r>
      <t xml:space="preserve">Czy pracownik jest objęty  zwolnieniem ze składek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</si>
  <si>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ŁĄCZNA WARTOŚĆ DOFINANSOWANIA W ZWIĄZKU ZE SPADKIEM OBROTÓW:</t>
  </si>
  <si>
    <t>Prosimy koniecznie zapoznać się z komentarzami</t>
  </si>
  <si>
    <r>
      <t xml:space="preserve">Należna składka na ubezpieczenie społeczne oraz zdrowtne odprowadzana przez pracownika
</t>
    </r>
    <r>
      <rPr>
        <sz val="11"/>
        <color theme="1"/>
        <rFont val="Calibri"/>
        <family val="2"/>
        <charset val="238"/>
        <scheme val="minor"/>
      </rPr>
      <t>(proszę zapoznać się
z komentarzem)</t>
    </r>
  </si>
  <si>
    <t>Część dofinansowywanego wynagrodzenia brutto pracownika obejmująca  dofinansowanie składek na ubezpieczenie społeczne oraz zdrowotne  odprowadzanych przez pracownika</t>
  </si>
  <si>
    <r>
      <t xml:space="preserve">UWAGA
</t>
    </r>
    <r>
      <rPr>
        <sz val="12"/>
        <color theme="1"/>
        <rFont val="Calibri"/>
        <family val="2"/>
        <charset val="238"/>
        <scheme val="minor"/>
      </rPr>
      <t>W tym arkuszu należy wpisać dane pracowników zatrudnionych na umowę zlecenie, prace nakładczą i umowy o świadczenie usług, do których stosuje się przepisy dotyczące zlecania,  zgodnie z Art. 15zzb ust. 2 ustawy. 
Wszystkie dane wprowadzone w tym arkuszu zostaną dodane do sumarycznych wartości w  arkuszu "</t>
    </r>
    <r>
      <rPr>
        <b/>
        <sz val="12"/>
        <color theme="1"/>
        <rFont val="Calibri"/>
        <family val="2"/>
        <charset val="238"/>
        <scheme val="minor"/>
      </rPr>
      <t>dofinansowanie umów o pracę</t>
    </r>
    <r>
      <rPr>
        <sz val="12"/>
        <color theme="1"/>
        <rFont val="Calibri"/>
        <family val="2"/>
        <charset val="238"/>
        <scheme val="minor"/>
      </rPr>
      <t>" w części:
"</t>
    </r>
    <r>
      <rPr>
        <b/>
        <sz val="12"/>
        <color theme="1"/>
        <rFont val="Calibri"/>
        <family val="2"/>
        <charset val="238"/>
        <scheme val="minor"/>
      </rPr>
      <t>ŁĄCZNA WARTOŚĆ DOFINANSOWANIA W ZWIĄZKU ZE SPADKIEM OBROTÓW</t>
    </r>
    <r>
      <rPr>
        <sz val="12"/>
        <color theme="1"/>
        <rFont val="Calibri"/>
        <family val="2"/>
        <charset val="238"/>
        <scheme val="minor"/>
      </rPr>
      <t>"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</si>
  <si>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rPr>
        <b/>
        <sz val="24"/>
        <color theme="1"/>
        <rFont val="Calibri"/>
        <family val="2"/>
        <charset val="238"/>
        <scheme val="minor"/>
      </rPr>
      <t>UWAGA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>W tym arkuszu należy wpisać dane dotyczące pracowników zatrudnionych na umowę o pracę, zgodnie z Art. 15zzb ust. 1 ustawy. W przypadku pracowników, z którymi zawarto umowy zlecenia lub umowy o pracę nakładczą, prosimy skorzystać z arkusza</t>
    </r>
    <r>
      <rPr>
        <b/>
        <sz val="16"/>
        <color theme="1"/>
        <rFont val="Calibri"/>
        <family val="2"/>
        <charset val="238"/>
        <scheme val="minor"/>
      </rPr>
      <t xml:space="preserve"> "dofin. um. zleceń, o pracę nakł".
</t>
    </r>
    <r>
      <rPr>
        <sz val="16"/>
        <color theme="1"/>
        <rFont val="Calibri"/>
        <family val="2"/>
        <charset val="238"/>
        <scheme val="minor"/>
      </rPr>
      <t>Wszystkie dane wprowadzone w tamtym arkuszu zostaną dodane do sumarycznych wartości w tym arkuszu w części obok:</t>
    </r>
    <r>
      <rPr>
        <b/>
        <sz val="16"/>
        <color theme="1"/>
        <rFont val="Calibri"/>
        <family val="2"/>
        <charset val="238"/>
        <scheme val="minor"/>
      </rPr>
      <t xml:space="preserve">
"ŁĄCZNA WARTOŚĆ DOFINANSOWANIA W ZWIĄZKU ZE SPADKIEM OBROTÓW"</t>
    </r>
  </si>
  <si>
    <t>pracodawca 30+</t>
  </si>
  <si>
    <t>w tym suma dofinansowania składek po stronie pracodawcy:</t>
  </si>
  <si>
    <t>suma dofinansowania składek na ubezpieczenie społeczne odprowadzanych przez pracodawcę:</t>
  </si>
  <si>
    <t>łączna wartość dofinansowania:</t>
  </si>
  <si>
    <t>suma dofinansowania składek na ubezpieczenie społeczne oraz zdrowotne odprowadzanych przez pracownika:</t>
  </si>
  <si>
    <r>
      <t xml:space="preserve">Czy wiek pracownika przekracza 30 lat?
</t>
    </r>
    <r>
      <rPr>
        <sz val="11"/>
        <color theme="1"/>
        <rFont val="Calibri"/>
        <family val="2"/>
        <charset val="238"/>
        <scheme val="minor"/>
      </rPr>
      <t>(proszę wybrać:
0, gdy "nie przekracza",
1, gdy "przekracza")</t>
    </r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</si>
</sst>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8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5FDFF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3F3F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27" xfId="0" applyFont="1" applyBorder="1" applyAlignment="1" applyProtection="1">
      <alignment horizontal="left" vertical="center" wrapText="1"/>
      <protection hidden="1"/>
    </xf>
    <xf numFmtId="9" fontId="5" fillId="0" borderId="0" xfId="0" applyNumberFormat="1" applyFont="1" applyFill="1" applyAlignment="1" applyProtection="1">
      <alignment horizontal="right" vertical="center" wrapText="1"/>
      <protection hidden="1"/>
    </xf>
    <xf numFmtId="0" fontId="10" fillId="0" borderId="0" xfId="0" applyFont="1" applyFill="1"/>
    <xf numFmtId="0" fontId="10" fillId="0" borderId="0" xfId="0" applyFont="1"/>
    <xf numFmtId="0" fontId="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0" applyFont="1"/>
    <xf numFmtId="0" fontId="12" fillId="0" borderId="0" xfId="0" applyFont="1" applyProtection="1">
      <protection hidden="1"/>
    </xf>
    <xf numFmtId="164" fontId="20" fillId="0" borderId="0" xfId="0" applyNumberFormat="1" applyFont="1" applyFill="1" applyBorder="1" applyAlignment="1" applyProtection="1">
      <alignment horizontal="center" vertical="center" wrapText="1"/>
      <protection hidden="1"/>
    </xf>
    <xf numFmtId="44" fontId="20" fillId="0" borderId="0" xfId="3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lef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1" fillId="0" borderId="0" xfId="0" applyFont="1"/>
    <xf numFmtId="0" fontId="12" fillId="0" borderId="0" xfId="0" applyFont="1" applyFill="1"/>
    <xf numFmtId="49" fontId="1" fillId="0" borderId="0" xfId="0" applyNumberFormat="1" applyFont="1" applyBorder="1" applyAlignment="1" applyProtection="1">
      <alignment horizontal="left" wrapText="1"/>
      <protection hidden="1"/>
    </xf>
    <xf numFmtId="49" fontId="0" fillId="0" borderId="0" xfId="0" applyNumberFormat="1" applyFill="1"/>
    <xf numFmtId="0" fontId="21" fillId="0" borderId="0" xfId="0" applyFont="1" applyFill="1"/>
    <xf numFmtId="0" fontId="21" fillId="0" borderId="0" xfId="0" applyFont="1" applyAlignment="1" applyProtection="1">
      <alignment horizontal="left" wrapText="1"/>
      <protection hidden="1"/>
    </xf>
    <xf numFmtId="9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right" wrapText="1"/>
      <protection hidden="1"/>
    </xf>
    <xf numFmtId="9" fontId="21" fillId="0" borderId="0" xfId="0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center" wrapText="1"/>
      <protection hidden="1"/>
    </xf>
    <xf numFmtId="0" fontId="11" fillId="0" borderId="5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53" xfId="0" applyFont="1" applyFill="1" applyBorder="1" applyAlignment="1" applyProtection="1">
      <alignment horizontal="center" vertical="center" wrapText="1"/>
      <protection hidden="1"/>
    </xf>
    <xf numFmtId="0" fontId="6" fillId="3" borderId="24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49" fontId="1" fillId="3" borderId="9" xfId="0" applyNumberFormat="1" applyFont="1" applyFill="1" applyBorder="1" applyAlignment="1" applyProtection="1">
      <alignment horizontal="center" vertical="center"/>
      <protection hidden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0" fillId="3" borderId="7" xfId="0" applyFont="1" applyFill="1" applyBorder="1" applyAlignment="1" applyProtection="1">
      <alignment horizontal="center" vertical="center" wrapText="1"/>
      <protection hidden="1"/>
    </xf>
    <xf numFmtId="0" fontId="0" fillId="3" borderId="39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0" fillId="3" borderId="38" xfId="0" applyFont="1" applyFill="1" applyBorder="1" applyAlignment="1" applyProtection="1">
      <alignment horizontal="center" vertical="center" wrapText="1"/>
      <protection hidden="1"/>
    </xf>
    <xf numFmtId="10" fontId="8" fillId="4" borderId="31" xfId="1" applyNumberFormat="1" applyFont="1" applyFill="1" applyBorder="1" applyAlignment="1" applyProtection="1">
      <alignment horizontal="center" vertical="center"/>
      <protection hidden="1"/>
    </xf>
    <xf numFmtId="9" fontId="8" fillId="4" borderId="34" xfId="1" applyFont="1" applyFill="1" applyBorder="1" applyAlignment="1" applyProtection="1">
      <alignment horizontal="right" vertical="center"/>
      <protection hidden="1"/>
    </xf>
    <xf numFmtId="9" fontId="8" fillId="4" borderId="15" xfId="1" applyFont="1" applyFill="1" applyBorder="1" applyAlignment="1" applyProtection="1">
      <alignment horizontal="left" vertical="center"/>
      <protection hidden="1"/>
    </xf>
    <xf numFmtId="44" fontId="11" fillId="4" borderId="66" xfId="3" applyFont="1" applyFill="1" applyBorder="1" applyAlignment="1" applyProtection="1">
      <alignment horizontal="left" vertical="center"/>
      <protection hidden="1"/>
    </xf>
    <xf numFmtId="44" fontId="11" fillId="4" borderId="53" xfId="3" applyFont="1" applyFill="1" applyBorder="1" applyAlignment="1">
      <alignment vertical="center"/>
    </xf>
    <xf numFmtId="164" fontId="11" fillId="4" borderId="66" xfId="0" applyNumberFormat="1" applyFont="1" applyFill="1" applyBorder="1" applyAlignment="1" applyProtection="1">
      <alignment horizontal="center" vertical="center"/>
      <protection hidden="1"/>
    </xf>
    <xf numFmtId="164" fontId="11" fillId="4" borderId="5" xfId="0" applyNumberFormat="1" applyFont="1" applyFill="1" applyBorder="1" applyAlignment="1" applyProtection="1">
      <alignment horizontal="center" vertical="center"/>
      <protection hidden="1"/>
    </xf>
    <xf numFmtId="9" fontId="11" fillId="4" borderId="33" xfId="0" applyNumberFormat="1" applyFont="1" applyFill="1" applyBorder="1" applyAlignment="1" applyProtection="1">
      <alignment horizontal="center" vertical="center" wrapText="1"/>
      <protection hidden="1"/>
    </xf>
    <xf numFmtId="9" fontId="11" fillId="4" borderId="72" xfId="1" applyFont="1" applyFill="1" applyBorder="1" applyAlignment="1" applyProtection="1">
      <alignment horizontal="center" vertical="center" wrapText="1"/>
      <protection hidden="1"/>
    </xf>
    <xf numFmtId="44" fontId="0" fillId="4" borderId="50" xfId="3" applyFont="1" applyFill="1" applyBorder="1" applyAlignment="1" applyProtection="1">
      <alignment horizontal="center"/>
      <protection hidden="1"/>
    </xf>
    <xf numFmtId="164" fontId="0" fillId="4" borderId="44" xfId="0" applyNumberFormat="1" applyFont="1" applyFill="1" applyBorder="1" applyAlignment="1" applyProtection="1">
      <alignment wrapText="1"/>
      <protection hidden="1"/>
    </xf>
    <xf numFmtId="44" fontId="0" fillId="4" borderId="18" xfId="3" applyFont="1" applyFill="1" applyBorder="1" applyAlignment="1" applyProtection="1">
      <alignment horizontal="center"/>
      <protection hidden="1"/>
    </xf>
    <xf numFmtId="164" fontId="0" fillId="4" borderId="45" xfId="0" applyNumberFormat="1" applyFont="1" applyFill="1" applyBorder="1" applyAlignment="1" applyProtection="1">
      <alignment wrapText="1"/>
      <protection hidden="1"/>
    </xf>
    <xf numFmtId="164" fontId="0" fillId="4" borderId="18" xfId="0" applyNumberFormat="1" applyFont="1" applyFill="1" applyBorder="1" applyAlignment="1" applyProtection="1">
      <alignment wrapText="1"/>
      <protection hidden="1"/>
    </xf>
    <xf numFmtId="164" fontId="0" fillId="4" borderId="16" xfId="0" applyNumberFormat="1" applyFont="1" applyFill="1" applyBorder="1" applyAlignment="1" applyProtection="1">
      <alignment wrapText="1"/>
      <protection hidden="1"/>
    </xf>
    <xf numFmtId="164" fontId="0" fillId="4" borderId="51" xfId="0" applyNumberFormat="1" applyFont="1" applyFill="1" applyBorder="1" applyAlignment="1" applyProtection="1">
      <alignment wrapText="1"/>
      <protection hidden="1"/>
    </xf>
    <xf numFmtId="44" fontId="0" fillId="4" borderId="45" xfId="3" applyFont="1" applyFill="1" applyBorder="1" applyAlignment="1" applyProtection="1">
      <alignment horizontal="center"/>
      <protection hidden="1"/>
    </xf>
    <xf numFmtId="2" fontId="11" fillId="5" borderId="15" xfId="1" applyNumberFormat="1" applyFont="1" applyFill="1" applyBorder="1" applyAlignment="1" applyProtection="1">
      <alignment horizontal="center" vertical="center"/>
      <protection locked="0" hidden="1"/>
    </xf>
    <xf numFmtId="0" fontId="11" fillId="5" borderId="2" xfId="0" applyFont="1" applyFill="1" applyBorder="1" applyAlignment="1" applyProtection="1">
      <alignment horizontal="center" vertical="center" wrapText="1"/>
      <protection locked="0" hidden="1"/>
    </xf>
    <xf numFmtId="49" fontId="0" fillId="5" borderId="30" xfId="0" applyNumberFormat="1" applyFill="1" applyBorder="1" applyAlignment="1" applyProtection="1">
      <alignment horizontal="left"/>
      <protection locked="0" hidden="1"/>
    </xf>
    <xf numFmtId="49" fontId="0" fillId="5" borderId="40" xfId="0" applyNumberFormat="1" applyFill="1" applyBorder="1" applyAlignment="1" applyProtection="1">
      <alignment horizontal="center"/>
      <protection locked="0" hidden="1"/>
    </xf>
    <xf numFmtId="49" fontId="0" fillId="5" borderId="6" xfId="0" applyNumberFormat="1" applyFill="1" applyBorder="1" applyAlignment="1" applyProtection="1">
      <alignment horizontal="center"/>
      <protection locked="0" hidden="1"/>
    </xf>
    <xf numFmtId="0" fontId="0" fillId="5" borderId="12" xfId="0" applyFill="1" applyBorder="1" applyAlignment="1" applyProtection="1">
      <alignment horizontal="center"/>
      <protection locked="0" hidden="1"/>
    </xf>
    <xf numFmtId="0" fontId="0" fillId="5" borderId="41" xfId="0" applyFill="1" applyBorder="1" applyAlignment="1" applyProtection="1">
      <alignment horizontal="center"/>
      <protection locked="0" hidden="1"/>
    </xf>
    <xf numFmtId="164" fontId="0" fillId="5" borderId="44" xfId="0" applyNumberFormat="1" applyFont="1" applyFill="1" applyBorder="1" applyAlignment="1" applyProtection="1">
      <alignment wrapText="1"/>
      <protection locked="0" hidden="1"/>
    </xf>
    <xf numFmtId="1" fontId="0" fillId="5" borderId="44" xfId="2" applyNumberFormat="1" applyFont="1" applyFill="1" applyBorder="1" applyAlignment="1" applyProtection="1">
      <alignment horizontal="center"/>
      <protection locked="0" hidden="1"/>
    </xf>
    <xf numFmtId="49" fontId="0" fillId="5" borderId="6" xfId="0" applyNumberFormat="1" applyFill="1" applyBorder="1" applyAlignment="1" applyProtection="1">
      <alignment horizontal="left"/>
      <protection locked="0" hidden="1"/>
    </xf>
    <xf numFmtId="49" fontId="0" fillId="5" borderId="9" xfId="0" applyNumberFormat="1" applyFill="1" applyBorder="1" applyAlignment="1" applyProtection="1">
      <alignment horizontal="left"/>
      <protection locked="0" hidden="1"/>
    </xf>
    <xf numFmtId="49" fontId="0" fillId="5" borderId="9" xfId="0" applyNumberFormat="1" applyFill="1" applyBorder="1" applyAlignment="1" applyProtection="1">
      <alignment horizontal="center"/>
      <protection locked="0" hidden="1"/>
    </xf>
    <xf numFmtId="0" fontId="0" fillId="5" borderId="9" xfId="0" applyFill="1" applyBorder="1" applyAlignment="1" applyProtection="1">
      <alignment horizontal="center"/>
      <protection locked="0" hidden="1"/>
    </xf>
    <xf numFmtId="0" fontId="0" fillId="5" borderId="42" xfId="0" applyFill="1" applyBorder="1" applyAlignment="1" applyProtection="1">
      <alignment horizontal="center"/>
      <protection locked="0" hidden="1"/>
    </xf>
    <xf numFmtId="164" fontId="0" fillId="5" borderId="45" xfId="0" applyNumberFormat="1" applyFont="1" applyFill="1" applyBorder="1" applyAlignment="1" applyProtection="1">
      <alignment wrapText="1"/>
      <protection locked="0" hidden="1"/>
    </xf>
    <xf numFmtId="1" fontId="0" fillId="5" borderId="45" xfId="2" applyNumberFormat="1" applyFont="1" applyFill="1" applyBorder="1" applyAlignment="1" applyProtection="1">
      <alignment horizontal="center"/>
      <protection locked="0" hidden="1"/>
    </xf>
    <xf numFmtId="0" fontId="0" fillId="5" borderId="30" xfId="0" applyFill="1" applyBorder="1" applyAlignment="1" applyProtection="1">
      <alignment horizontal="left"/>
      <protection locked="0" hidden="1"/>
    </xf>
    <xf numFmtId="0" fontId="0" fillId="5" borderId="6" xfId="0" applyFill="1" applyBorder="1" applyAlignment="1" applyProtection="1">
      <alignment horizontal="left"/>
      <protection locked="0" hidden="1"/>
    </xf>
    <xf numFmtId="44" fontId="0" fillId="5" borderId="44" xfId="3" applyFont="1" applyFill="1" applyBorder="1" applyAlignment="1" applyProtection="1">
      <alignment wrapText="1"/>
      <protection locked="0" hidden="1"/>
    </xf>
    <xf numFmtId="0" fontId="0" fillId="5" borderId="9" xfId="0" applyFill="1" applyBorder="1" applyAlignment="1" applyProtection="1">
      <alignment horizontal="left"/>
      <protection locked="0" hidden="1"/>
    </xf>
    <xf numFmtId="164" fontId="11" fillId="4" borderId="73" xfId="0" applyNumberFormat="1" applyFont="1" applyFill="1" applyBorder="1" applyAlignment="1" applyProtection="1">
      <alignment horizontal="center" vertical="center" wrapText="1"/>
      <protection hidden="1"/>
    </xf>
    <xf numFmtId="165" fontId="8" fillId="5" borderId="13" xfId="0" applyNumberFormat="1" applyFont="1" applyFill="1" applyBorder="1" applyAlignment="1" applyProtection="1">
      <alignment horizontal="center" vertical="center"/>
      <protection locked="0" hidden="1"/>
    </xf>
    <xf numFmtId="165" fontId="8" fillId="5" borderId="31" xfId="0" applyNumberFormat="1" applyFont="1" applyFill="1" applyBorder="1" applyAlignment="1" applyProtection="1">
      <alignment horizontal="center" vertical="center"/>
      <protection locked="0"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1" fillId="3" borderId="25" xfId="0" applyFont="1" applyFill="1" applyBorder="1" applyAlignment="1" applyProtection="1">
      <alignment horizontal="center" vertical="center" wrapText="1"/>
      <protection hidden="1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1" fillId="3" borderId="26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left"/>
      <protection hidden="1"/>
    </xf>
    <xf numFmtId="0" fontId="3" fillId="5" borderId="17" xfId="0" applyFont="1" applyFill="1" applyBorder="1" applyAlignment="1" applyProtection="1">
      <alignment horizontal="left"/>
      <protection hidden="1"/>
    </xf>
    <xf numFmtId="0" fontId="3" fillId="5" borderId="2" xfId="0" applyFont="1" applyFill="1" applyBorder="1" applyAlignment="1" applyProtection="1">
      <alignment horizontal="left"/>
      <protection hidden="1"/>
    </xf>
    <xf numFmtId="0" fontId="3" fillId="4" borderId="3" xfId="0" applyFont="1" applyFill="1" applyBorder="1" applyAlignment="1" applyProtection="1">
      <alignment horizontal="left"/>
      <protection hidden="1"/>
    </xf>
    <xf numFmtId="0" fontId="3" fillId="4" borderId="4" xfId="0" applyFont="1" applyFill="1" applyBorder="1" applyAlignment="1" applyProtection="1">
      <alignment horizontal="left"/>
      <protection hidden="1"/>
    </xf>
    <xf numFmtId="0" fontId="3" fillId="4" borderId="5" xfId="0" applyFont="1" applyFill="1" applyBorder="1" applyAlignment="1" applyProtection="1">
      <alignment horizontal="left"/>
      <protection hidden="1"/>
    </xf>
    <xf numFmtId="0" fontId="7" fillId="0" borderId="22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0" fontId="7" fillId="0" borderId="28" xfId="0" applyFont="1" applyBorder="1" applyAlignment="1" applyProtection="1">
      <alignment horizontal="left" vertical="center" wrapText="1"/>
      <protection hidden="1"/>
    </xf>
    <xf numFmtId="0" fontId="7" fillId="0" borderId="20" xfId="0" applyFont="1" applyBorder="1" applyAlignment="1" applyProtection="1">
      <alignment horizontal="left" vertical="center" wrapText="1"/>
      <protection hidden="1"/>
    </xf>
    <xf numFmtId="0" fontId="7" fillId="0" borderId="23" xfId="0" applyFont="1" applyBorder="1" applyAlignment="1" applyProtection="1">
      <alignment horizontal="left" vertical="center" wrapText="1"/>
      <protection hidden="1"/>
    </xf>
    <xf numFmtId="0" fontId="7" fillId="0" borderId="29" xfId="0" applyFont="1" applyBorder="1" applyAlignment="1" applyProtection="1">
      <alignment horizontal="left" vertical="center" wrapText="1"/>
      <protection hidden="1"/>
    </xf>
    <xf numFmtId="0" fontId="7" fillId="0" borderId="19" xfId="0" applyFont="1" applyBorder="1" applyAlignment="1" applyProtection="1">
      <alignment vertical="center" wrapText="1"/>
      <protection hidden="1"/>
    </xf>
    <xf numFmtId="0" fontId="7" fillId="0" borderId="27" xfId="0" applyFont="1" applyBorder="1" applyAlignment="1" applyProtection="1">
      <alignment vertical="center" wrapText="1"/>
      <protection hidden="1"/>
    </xf>
    <xf numFmtId="0" fontId="7" fillId="0" borderId="21" xfId="0" applyFont="1" applyBorder="1" applyAlignment="1" applyProtection="1">
      <alignment vertical="center" wrapText="1"/>
      <protection hidden="1"/>
    </xf>
    <xf numFmtId="0" fontId="1" fillId="3" borderId="35" xfId="0" applyFont="1" applyFill="1" applyBorder="1" applyAlignment="1" applyProtection="1">
      <alignment horizontal="center" vertical="center" wrapText="1"/>
      <protection hidden="1"/>
    </xf>
    <xf numFmtId="0" fontId="1" fillId="3" borderId="36" xfId="0" applyFont="1" applyFill="1" applyBorder="1" applyAlignment="1" applyProtection="1">
      <alignment horizontal="center" vertical="center" wrapText="1"/>
      <protection hidden="1"/>
    </xf>
    <xf numFmtId="0" fontId="1" fillId="3" borderId="37" xfId="0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center" vertical="center" wrapText="1"/>
      <protection hidden="1"/>
    </xf>
    <xf numFmtId="164" fontId="11" fillId="4" borderId="36" xfId="0" applyNumberFormat="1" applyFont="1" applyFill="1" applyBorder="1" applyAlignment="1" applyProtection="1">
      <alignment horizontal="center" vertical="center"/>
      <protection hidden="1"/>
    </xf>
    <xf numFmtId="164" fontId="11" fillId="4" borderId="5" xfId="0" applyNumberFormat="1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right" vertical="center" wrapText="1"/>
      <protection hidden="1"/>
    </xf>
    <xf numFmtId="0" fontId="9" fillId="3" borderId="56" xfId="0" applyFont="1" applyFill="1" applyBorder="1" applyAlignment="1" applyProtection="1">
      <alignment horizontal="right" vertical="center" wrapText="1"/>
      <protection hidden="1"/>
    </xf>
    <xf numFmtId="0" fontId="9" fillId="3" borderId="57" xfId="0" applyFont="1" applyFill="1" applyBorder="1" applyAlignment="1" applyProtection="1">
      <alignment horizontal="right" vertical="center" wrapText="1"/>
      <protection hidden="1"/>
    </xf>
    <xf numFmtId="0" fontId="9" fillId="3" borderId="58" xfId="0" applyFont="1" applyFill="1" applyBorder="1" applyAlignment="1" applyProtection="1">
      <alignment horizontal="right" vertical="center" wrapText="1"/>
      <protection hidden="1"/>
    </xf>
    <xf numFmtId="164" fontId="11" fillId="4" borderId="54" xfId="0" applyNumberFormat="1" applyFont="1" applyFill="1" applyBorder="1" applyAlignment="1" applyProtection="1">
      <alignment horizontal="center" vertical="center"/>
      <protection hidden="1"/>
    </xf>
    <xf numFmtId="0" fontId="9" fillId="3" borderId="60" xfId="0" applyFont="1" applyFill="1" applyBorder="1" applyAlignment="1" applyProtection="1">
      <alignment horizontal="center" vertical="center" wrapText="1"/>
      <protection hidden="1"/>
    </xf>
    <xf numFmtId="0" fontId="9" fillId="3" borderId="63" xfId="0" applyFont="1" applyFill="1" applyBorder="1" applyAlignment="1" applyProtection="1">
      <alignment horizontal="center" vertical="center" wrapText="1"/>
      <protection hidden="1"/>
    </xf>
    <xf numFmtId="0" fontId="9" fillId="3" borderId="61" xfId="0" applyFont="1" applyFill="1" applyBorder="1" applyAlignment="1" applyProtection="1">
      <alignment horizontal="right" vertical="center" wrapText="1"/>
      <protection hidden="1"/>
    </xf>
    <xf numFmtId="0" fontId="9" fillId="3" borderId="62" xfId="0" applyFont="1" applyFill="1" applyBorder="1" applyAlignment="1" applyProtection="1">
      <alignment horizontal="right" vertical="center" wrapText="1"/>
      <protection hidden="1"/>
    </xf>
    <xf numFmtId="0" fontId="9" fillId="3" borderId="64" xfId="0" applyFont="1" applyFill="1" applyBorder="1" applyAlignment="1">
      <alignment horizontal="right" wrapText="1"/>
    </xf>
    <xf numFmtId="0" fontId="9" fillId="3" borderId="65" xfId="0" applyFont="1" applyFill="1" applyBorder="1" applyAlignment="1">
      <alignment horizontal="right" wrapText="1"/>
    </xf>
    <xf numFmtId="0" fontId="9" fillId="3" borderId="55" xfId="0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67" xfId="0" applyFont="1" applyFill="1" applyBorder="1" applyAlignment="1" applyProtection="1">
      <alignment horizontal="right" vertical="center" wrapText="1"/>
      <protection hidden="1"/>
    </xf>
    <xf numFmtId="0" fontId="9" fillId="3" borderId="68" xfId="0" applyFont="1" applyFill="1" applyBorder="1" applyAlignment="1" applyProtection="1">
      <alignment horizontal="right" vertical="center" wrapText="1"/>
      <protection hidden="1"/>
    </xf>
    <xf numFmtId="0" fontId="9" fillId="3" borderId="69" xfId="0" applyFont="1" applyFill="1" applyBorder="1" applyAlignment="1" applyProtection="1">
      <alignment horizontal="right" vertical="center" wrapText="1"/>
      <protection hidden="1"/>
    </xf>
    <xf numFmtId="0" fontId="9" fillId="3" borderId="70" xfId="0" applyFont="1" applyFill="1" applyBorder="1" applyAlignment="1" applyProtection="1">
      <alignment horizontal="right" vertical="center" wrapText="1"/>
      <protection hidden="1"/>
    </xf>
    <xf numFmtId="0" fontId="11" fillId="3" borderId="13" xfId="0" applyFont="1" applyFill="1" applyBorder="1" applyAlignment="1" applyProtection="1">
      <alignment horizontal="right" vertical="center" wrapText="1"/>
      <protection hidden="1"/>
    </xf>
    <xf numFmtId="0" fontId="11" fillId="3" borderId="14" xfId="0" applyFont="1" applyFill="1" applyBorder="1" applyAlignment="1" applyProtection="1">
      <alignment horizontal="right" vertical="center" wrapText="1"/>
      <protection hidden="1"/>
    </xf>
    <xf numFmtId="0" fontId="11" fillId="3" borderId="17" xfId="0" applyFont="1" applyFill="1" applyBorder="1" applyAlignment="1" applyProtection="1">
      <alignment horizontal="right" vertical="center" wrapText="1"/>
      <protection hidden="1"/>
    </xf>
    <xf numFmtId="0" fontId="11" fillId="3" borderId="47" xfId="0" applyFont="1" applyFill="1" applyBorder="1" applyAlignment="1" applyProtection="1">
      <alignment horizontal="right" vertical="center" wrapText="1"/>
      <protection hidden="1"/>
    </xf>
    <xf numFmtId="0" fontId="11" fillId="3" borderId="48" xfId="0" applyFont="1" applyFill="1" applyBorder="1" applyAlignment="1" applyProtection="1">
      <alignment horizontal="right" vertical="center" wrapText="1"/>
      <protection hidden="1"/>
    </xf>
    <xf numFmtId="0" fontId="11" fillId="3" borderId="49" xfId="0" applyFont="1" applyFill="1" applyBorder="1" applyAlignment="1" applyProtection="1">
      <alignment horizontal="right" vertical="center" wrapText="1"/>
      <protection hidden="1"/>
    </xf>
    <xf numFmtId="0" fontId="3" fillId="4" borderId="3" xfId="0" applyFont="1" applyFill="1" applyBorder="1" applyAlignment="1" applyProtection="1">
      <protection hidden="1"/>
    </xf>
    <xf numFmtId="0" fontId="3" fillId="4" borderId="4" xfId="0" applyFont="1" applyFill="1" applyBorder="1" applyAlignment="1" applyProtection="1">
      <protection hidden="1"/>
    </xf>
    <xf numFmtId="0" fontId="3" fillId="4" borderId="5" xfId="0" applyFont="1" applyFill="1" applyBorder="1" applyAlignment="1" applyProtection="1"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1" fillId="0" borderId="14" xfId="0" applyFont="1" applyBorder="1" applyAlignment="1" applyProtection="1">
      <alignment horizontal="left" wrapText="1"/>
      <protection hidden="1"/>
    </xf>
    <xf numFmtId="0" fontId="1" fillId="0" borderId="15" xfId="0" applyFont="1" applyBorder="1" applyAlignment="1" applyProtection="1">
      <alignment horizontal="left" wrapText="1"/>
      <protection hidden="1"/>
    </xf>
    <xf numFmtId="0" fontId="11" fillId="3" borderId="1" xfId="0" applyFont="1" applyFill="1" applyBorder="1" applyAlignment="1" applyProtection="1">
      <alignment horizontal="right" vertical="center" wrapText="1"/>
      <protection hidden="1"/>
    </xf>
    <xf numFmtId="0" fontId="11" fillId="3" borderId="2" xfId="0" applyFont="1" applyFill="1" applyBorder="1" applyAlignment="1" applyProtection="1">
      <alignment horizontal="right" vertical="center" wrapText="1"/>
      <protection hidden="1"/>
    </xf>
    <xf numFmtId="0" fontId="11" fillId="3" borderId="25" xfId="0" applyFont="1" applyFill="1" applyBorder="1" applyAlignment="1" applyProtection="1">
      <alignment horizontal="right" vertical="center" wrapText="1"/>
      <protection hidden="1"/>
    </xf>
    <xf numFmtId="0" fontId="11" fillId="3" borderId="11" xfId="0" applyFont="1" applyFill="1" applyBorder="1" applyAlignment="1" applyProtection="1">
      <alignment horizontal="right" vertical="center" wrapText="1"/>
      <protection hidden="1"/>
    </xf>
    <xf numFmtId="0" fontId="11" fillId="3" borderId="46" xfId="0" applyFont="1" applyFill="1" applyBorder="1" applyAlignment="1" applyProtection="1">
      <alignment horizontal="right" vertical="center" wrapText="1"/>
      <protection hidden="1"/>
    </xf>
    <xf numFmtId="0" fontId="11" fillId="3" borderId="43" xfId="0" applyFont="1" applyFill="1" applyBorder="1" applyAlignment="1" applyProtection="1">
      <alignment horizontal="right" vertical="center" wrapText="1"/>
      <protection hidden="1"/>
    </xf>
    <xf numFmtId="0" fontId="11" fillId="3" borderId="71" xfId="0" applyFont="1" applyFill="1" applyBorder="1" applyAlignment="1" applyProtection="1">
      <alignment horizontal="right" vertical="center" wrapText="1"/>
      <protection hidden="1"/>
    </xf>
    <xf numFmtId="0" fontId="9" fillId="3" borderId="3" xfId="0" applyFont="1" applyFill="1" applyBorder="1" applyAlignment="1" applyProtection="1">
      <alignment horizontal="right" vertical="center" wrapText="1"/>
      <protection hidden="1"/>
    </xf>
    <xf numFmtId="0" fontId="9" fillId="3" borderId="59" xfId="0" applyFont="1" applyFill="1" applyBorder="1" applyAlignment="1" applyProtection="1">
      <alignment horizontal="right" vertical="center" wrapText="1"/>
      <protection hidden="1"/>
    </xf>
    <xf numFmtId="0" fontId="11" fillId="6" borderId="17" xfId="0" applyFont="1" applyFill="1" applyBorder="1" applyAlignment="1" applyProtection="1">
      <alignment horizontal="center" vertical="center" wrapText="1"/>
      <protection hidden="1"/>
    </xf>
    <xf numFmtId="0" fontId="11" fillId="6" borderId="2" xfId="0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Border="1" applyAlignment="1" applyProtection="1">
      <alignment horizontal="center" vertical="center" wrapText="1"/>
      <protection hidden="1"/>
    </xf>
    <xf numFmtId="0" fontId="11" fillId="6" borderId="53" xfId="0" applyFont="1" applyFill="1" applyBorder="1" applyAlignment="1" applyProtection="1">
      <alignment horizontal="center" vertical="center" wrapText="1"/>
      <protection hidden="1"/>
    </xf>
    <xf numFmtId="0" fontId="11" fillId="6" borderId="4" xfId="0" applyFont="1" applyFill="1" applyBorder="1" applyAlignment="1" applyProtection="1">
      <alignment horizontal="center" vertical="center" wrapText="1"/>
      <protection hidden="1"/>
    </xf>
    <xf numFmtId="0" fontId="11" fillId="6" borderId="5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vertical="center" wrapText="1"/>
      <protection hidden="1"/>
    </xf>
    <xf numFmtId="0" fontId="1" fillId="3" borderId="18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" fillId="3" borderId="47" xfId="0" applyFont="1" applyFill="1" applyBorder="1" applyAlignment="1" applyProtection="1">
      <alignment horizontal="center" vertical="center"/>
      <protection hidden="1"/>
    </xf>
    <xf numFmtId="0" fontId="1" fillId="3" borderId="48" xfId="0" applyFont="1" applyFill="1" applyBorder="1" applyAlignment="1" applyProtection="1">
      <alignment horizontal="center" vertical="center"/>
      <protection hidden="1"/>
    </xf>
    <xf numFmtId="0" fontId="1" fillId="3" borderId="49" xfId="0" applyFont="1" applyFill="1" applyBorder="1" applyAlignment="1" applyProtection="1">
      <alignment horizontal="center" vertical="center"/>
      <protection hidden="1"/>
    </xf>
    <xf numFmtId="0" fontId="1" fillId="3" borderId="57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54" xfId="0" applyFont="1" applyFill="1" applyBorder="1" applyAlignment="1" applyProtection="1">
      <alignment horizontal="center" vertical="center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</cellXfs>
  <cellStyles count="4">
    <cellStyle name="Dziesiętny" xfId="2" builtinId="3"/>
    <cellStyle name="Normalny" xfId="0" builtinId="0"/>
    <cellStyle name="Procentowy" xfId="1" builtinId="5"/>
    <cellStyle name="Walutowy" xfId="3" builtinId="4"/>
  </cellStyles>
  <dxfs count="0"/>
  <tableStyles count="0" defaultTableStyle="TableStyleMedium2" defaultPivotStyle="PivotStyleLight16"/>
  <colors>
    <mruColors>
      <color rgb="FFFFFFBE"/>
      <color rgb="FFD5FDFF"/>
      <color rgb="FFFF3F3F"/>
      <color rgb="FFFF4D1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fitToPage="1"/>
  </sheetPr>
  <dimension ref="A1:O12"/>
  <sheetViews>
    <sheetView showGridLines="0" zoomScaleNormal="100" workbookViewId="0">
      <selection activeCell="C10" sqref="C10"/>
    </sheetView>
  </sheetViews>
  <sheetFormatPr defaultRowHeight="15"/>
  <cols>
    <col min="1" max="1" width="3" customWidth="1"/>
    <col min="2" max="2" width="46.5703125" customWidth="1"/>
    <col min="3" max="3" width="46.28515625" customWidth="1"/>
    <col min="4" max="4" width="17" customWidth="1"/>
    <col min="5" max="5" width="34.140625" customWidth="1"/>
    <col min="6" max="6" width="13" customWidth="1"/>
  </cols>
  <sheetData>
    <row r="1" spans="1:15" ht="25.5" customHeight="1">
      <c r="B1" s="104" t="s">
        <v>3</v>
      </c>
      <c r="C1" s="105"/>
      <c r="D1" s="105"/>
      <c r="E1" s="105"/>
      <c r="F1" s="106"/>
    </row>
    <row r="2" spans="1:15" ht="25.5" customHeight="1" thickBot="1">
      <c r="B2" s="107" t="s">
        <v>4</v>
      </c>
      <c r="C2" s="108"/>
      <c r="D2" s="108"/>
      <c r="E2" s="108"/>
      <c r="F2" s="109"/>
    </row>
    <row r="3" spans="1:15" ht="8.25" customHeight="1" thickBot="1"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s="8" customFormat="1" ht="36.6" customHeight="1" thickTop="1">
      <c r="B4" s="116" t="s">
        <v>37</v>
      </c>
      <c r="C4" s="117"/>
      <c r="D4" s="117"/>
      <c r="E4" s="117"/>
      <c r="F4" s="118"/>
      <c r="G4" s="9"/>
    </row>
    <row r="5" spans="1:15" ht="40.5" customHeight="1">
      <c r="B5" s="110" t="s">
        <v>8</v>
      </c>
      <c r="C5" s="111"/>
      <c r="D5" s="111"/>
      <c r="E5" s="111"/>
      <c r="F5" s="112"/>
      <c r="G5" s="6"/>
    </row>
    <row r="6" spans="1:15" ht="106.15" customHeight="1" thickBot="1">
      <c r="A6" s="6"/>
      <c r="B6" s="113" t="s">
        <v>10</v>
      </c>
      <c r="C6" s="114"/>
      <c r="D6" s="114"/>
      <c r="E6" s="114"/>
      <c r="F6" s="115"/>
      <c r="G6" s="6"/>
    </row>
    <row r="7" spans="1:15" ht="9" customHeight="1" thickTop="1" thickBot="1">
      <c r="A7" s="6"/>
      <c r="B7" s="10"/>
      <c r="C7" s="6"/>
      <c r="D7" s="6"/>
      <c r="E7" s="6"/>
      <c r="F7" s="6"/>
      <c r="G7" s="6"/>
    </row>
    <row r="8" spans="1:15" ht="51" customHeight="1">
      <c r="A8" s="5"/>
      <c r="B8" s="100" t="s">
        <v>5</v>
      </c>
      <c r="C8" s="101"/>
      <c r="D8" s="101"/>
      <c r="E8" s="102"/>
      <c r="F8" s="103"/>
      <c r="G8" s="2"/>
    </row>
    <row r="9" spans="1:15" ht="23.25" customHeight="1">
      <c r="B9" s="47">
        <v>2019</v>
      </c>
      <c r="C9" s="48">
        <v>2020</v>
      </c>
      <c r="D9" s="98" t="s">
        <v>39</v>
      </c>
      <c r="E9" s="119" t="s">
        <v>38</v>
      </c>
      <c r="F9" s="120"/>
      <c r="G9" s="2"/>
      <c r="M9" s="2"/>
      <c r="N9" s="2"/>
      <c r="O9" s="2"/>
    </row>
    <row r="10" spans="1:15" ht="71.25" customHeight="1" thickBot="1">
      <c r="A10" s="7"/>
      <c r="B10" s="49" t="s">
        <v>7</v>
      </c>
      <c r="C10" s="50" t="s">
        <v>6</v>
      </c>
      <c r="D10" s="99"/>
      <c r="E10" s="121"/>
      <c r="F10" s="122"/>
    </row>
    <row r="11" spans="1:15" ht="30" customHeight="1" thickBot="1">
      <c r="A11" s="7"/>
      <c r="B11" s="96">
        <v>0</v>
      </c>
      <c r="C11" s="97">
        <v>0</v>
      </c>
      <c r="D11" s="58">
        <f>IFERROR((C11-B11)/B11,0)</f>
        <v>0</v>
      </c>
      <c r="E11" s="59" t="str">
        <f>IF(D11&gt;-0.3,"nie podlega dofinansowaniu","co najmniej")</f>
        <v>nie podlega dofinansowaniu</v>
      </c>
      <c r="F11" s="60" t="str">
        <f>IF(D11&lt;=-0.5,IF(D11&lt;=-0.8,0.8,0.5),IF(D11&gt;-0.3,"",0.3))</f>
        <v/>
      </c>
    </row>
    <row r="12" spans="1:15" ht="12.75" customHeight="1">
      <c r="A12" s="7"/>
    </row>
  </sheetData>
  <sheetProtection algorithmName="SHA-512" hashValue="jUAYMd1wYof+iTD9lShQrRy15dB1p6n44SaZeH9cI39qEfVSEG1JPdxx6lkWk34xCezwSVzBARFOo/cXazPg7A==" saltValue="P8YkchwCQuC1smLjOXjYsw==" spinCount="100000" sheet="1" objects="1" scenarios="1" formatCells="0" formatColumns="0" formatRows="0" insertColumns="0" insertRows="0" insertHyperlinks="0" deleteColumns="0" deleteRows="0" sort="0" autoFilter="0" pivotTables="0"/>
  <mergeCells count="8">
    <mergeCell ref="D9:D10"/>
    <mergeCell ref="B8:F8"/>
    <mergeCell ref="B1:F1"/>
    <mergeCell ref="B2:F2"/>
    <mergeCell ref="B5:F5"/>
    <mergeCell ref="B6:F6"/>
    <mergeCell ref="B4:F4"/>
    <mergeCell ref="E9:F10"/>
  </mergeCells>
  <dataValidations count="1">
    <dataValidation type="decimal" operator="greaterThanOrEqual" allowBlank="1" showInputMessage="1" showErrorMessage="1" errorTitle="Błąd" error="Obrót nie może być ujemny" sqref="C1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A1:AJ262"/>
  <sheetViews>
    <sheetView showGridLines="0" tabSelected="1" zoomScale="65" zoomScaleNormal="65" workbookViewId="0">
      <pane ySplit="13" topLeftCell="A14" activePane="bottomLeft" state="frozen"/>
      <selection pane="bottomLeft" activeCell="G14" sqref="G14"/>
    </sheetView>
  </sheetViews>
  <sheetFormatPr defaultRowHeight="15"/>
  <cols>
    <col min="1" max="1" width="7.140625" style="1" customWidth="1"/>
    <col min="2" max="2" width="15" style="34" customWidth="1"/>
    <col min="3" max="3" width="29" style="34" customWidth="1"/>
    <col min="4" max="4" width="19.140625" style="1" customWidth="1"/>
    <col min="5" max="5" width="35" style="1" customWidth="1"/>
    <col min="6" max="6" width="33" style="1" customWidth="1"/>
    <col min="7" max="7" width="26.7109375" style="1" customWidth="1"/>
    <col min="8" max="8" width="15.42578125" style="1" customWidth="1"/>
    <col min="9" max="9" width="18.5703125" style="1" customWidth="1"/>
    <col min="10" max="10" width="24.5703125" style="1" customWidth="1"/>
    <col min="11" max="11" width="26.85546875" style="1" customWidth="1"/>
    <col min="12" max="12" width="29.28515625" style="1" customWidth="1"/>
    <col min="13" max="13" width="25.5703125" style="1" customWidth="1"/>
    <col min="14" max="14" width="26.42578125" style="1" customWidth="1"/>
    <col min="15" max="255" width="8.85546875" style="1"/>
    <col min="256" max="265" width="16.5703125" style="1" customWidth="1"/>
    <col min="266" max="511" width="8.85546875" style="1"/>
    <col min="512" max="521" width="16.5703125" style="1" customWidth="1"/>
    <col min="522" max="767" width="8.85546875" style="1"/>
    <col min="768" max="777" width="16.5703125" style="1" customWidth="1"/>
    <col min="778" max="1023" width="8.85546875" style="1"/>
    <col min="1024" max="1033" width="16.5703125" style="1" customWidth="1"/>
    <col min="1034" max="1279" width="8.85546875" style="1"/>
    <col min="1280" max="1289" width="16.5703125" style="1" customWidth="1"/>
    <col min="1290" max="1535" width="8.85546875" style="1"/>
    <col min="1536" max="1545" width="16.5703125" style="1" customWidth="1"/>
    <col min="1546" max="1791" width="8.85546875" style="1"/>
    <col min="1792" max="1801" width="16.5703125" style="1" customWidth="1"/>
    <col min="1802" max="2047" width="8.85546875" style="1"/>
    <col min="2048" max="2057" width="16.5703125" style="1" customWidth="1"/>
    <col min="2058" max="2303" width="8.85546875" style="1"/>
    <col min="2304" max="2313" width="16.5703125" style="1" customWidth="1"/>
    <col min="2314" max="2559" width="8.85546875" style="1"/>
    <col min="2560" max="2569" width="16.5703125" style="1" customWidth="1"/>
    <col min="2570" max="2815" width="8.85546875" style="1"/>
    <col min="2816" max="2825" width="16.5703125" style="1" customWidth="1"/>
    <col min="2826" max="3071" width="8.85546875" style="1"/>
    <col min="3072" max="3081" width="16.5703125" style="1" customWidth="1"/>
    <col min="3082" max="3327" width="8.85546875" style="1"/>
    <col min="3328" max="3337" width="16.5703125" style="1" customWidth="1"/>
    <col min="3338" max="3583" width="8.85546875" style="1"/>
    <col min="3584" max="3593" width="16.5703125" style="1" customWidth="1"/>
    <col min="3594" max="3839" width="8.85546875" style="1"/>
    <col min="3840" max="3849" width="16.5703125" style="1" customWidth="1"/>
    <col min="3850" max="4095" width="8.85546875" style="1"/>
    <col min="4096" max="4105" width="16.5703125" style="1" customWidth="1"/>
    <col min="4106" max="4351" width="8.85546875" style="1"/>
    <col min="4352" max="4361" width="16.5703125" style="1" customWidth="1"/>
    <col min="4362" max="4607" width="8.85546875" style="1"/>
    <col min="4608" max="4617" width="16.5703125" style="1" customWidth="1"/>
    <col min="4618" max="4863" width="8.85546875" style="1"/>
    <col min="4864" max="4873" width="16.5703125" style="1" customWidth="1"/>
    <col min="4874" max="5119" width="8.85546875" style="1"/>
    <col min="5120" max="5129" width="16.5703125" style="1" customWidth="1"/>
    <col min="5130" max="5375" width="8.85546875" style="1"/>
    <col min="5376" max="5385" width="16.5703125" style="1" customWidth="1"/>
    <col min="5386" max="5631" width="8.85546875" style="1"/>
    <col min="5632" max="5641" width="16.5703125" style="1" customWidth="1"/>
    <col min="5642" max="5887" width="8.85546875" style="1"/>
    <col min="5888" max="5897" width="16.5703125" style="1" customWidth="1"/>
    <col min="5898" max="6143" width="8.85546875" style="1"/>
    <col min="6144" max="6153" width="16.5703125" style="1" customWidth="1"/>
    <col min="6154" max="6399" width="8.85546875" style="1"/>
    <col min="6400" max="6409" width="16.5703125" style="1" customWidth="1"/>
    <col min="6410" max="6655" width="8.85546875" style="1"/>
    <col min="6656" max="6665" width="16.5703125" style="1" customWidth="1"/>
    <col min="6666" max="6911" width="8.85546875" style="1"/>
    <col min="6912" max="6921" width="16.5703125" style="1" customWidth="1"/>
    <col min="6922" max="7167" width="8.85546875" style="1"/>
    <col min="7168" max="7177" width="16.5703125" style="1" customWidth="1"/>
    <col min="7178" max="7423" width="8.85546875" style="1"/>
    <col min="7424" max="7433" width="16.5703125" style="1" customWidth="1"/>
    <col min="7434" max="7679" width="8.85546875" style="1"/>
    <col min="7680" max="7689" width="16.5703125" style="1" customWidth="1"/>
    <col min="7690" max="7935" width="8.85546875" style="1"/>
    <col min="7936" max="7945" width="16.5703125" style="1" customWidth="1"/>
    <col min="7946" max="8191" width="8.85546875" style="1"/>
    <col min="8192" max="8201" width="16.5703125" style="1" customWidth="1"/>
    <col min="8202" max="8447" width="8.85546875" style="1"/>
    <col min="8448" max="8457" width="16.5703125" style="1" customWidth="1"/>
    <col min="8458" max="8703" width="8.85546875" style="1"/>
    <col min="8704" max="8713" width="16.5703125" style="1" customWidth="1"/>
    <col min="8714" max="8959" width="8.85546875" style="1"/>
    <col min="8960" max="8969" width="16.5703125" style="1" customWidth="1"/>
    <col min="8970" max="9215" width="8.85546875" style="1"/>
    <col min="9216" max="9225" width="16.5703125" style="1" customWidth="1"/>
    <col min="9226" max="9471" width="8.85546875" style="1"/>
    <col min="9472" max="9481" width="16.5703125" style="1" customWidth="1"/>
    <col min="9482" max="9727" width="8.85546875" style="1"/>
    <col min="9728" max="9737" width="16.5703125" style="1" customWidth="1"/>
    <col min="9738" max="9983" width="8.85546875" style="1"/>
    <col min="9984" max="9993" width="16.5703125" style="1" customWidth="1"/>
    <col min="9994" max="10239" width="8.85546875" style="1"/>
    <col min="10240" max="10249" width="16.5703125" style="1" customWidth="1"/>
    <col min="10250" max="10495" width="8.85546875" style="1"/>
    <col min="10496" max="10505" width="16.5703125" style="1" customWidth="1"/>
    <col min="10506" max="10751" width="8.85546875" style="1"/>
    <col min="10752" max="10761" width="16.5703125" style="1" customWidth="1"/>
    <col min="10762" max="11007" width="8.85546875" style="1"/>
    <col min="11008" max="11017" width="16.5703125" style="1" customWidth="1"/>
    <col min="11018" max="11263" width="8.85546875" style="1"/>
    <col min="11264" max="11273" width="16.5703125" style="1" customWidth="1"/>
    <col min="11274" max="11519" width="8.85546875" style="1"/>
    <col min="11520" max="11529" width="16.5703125" style="1" customWidth="1"/>
    <col min="11530" max="11775" width="8.85546875" style="1"/>
    <col min="11776" max="11785" width="16.5703125" style="1" customWidth="1"/>
    <col min="11786" max="12031" width="8.85546875" style="1"/>
    <col min="12032" max="12041" width="16.5703125" style="1" customWidth="1"/>
    <col min="12042" max="12287" width="8.85546875" style="1"/>
    <col min="12288" max="12297" width="16.5703125" style="1" customWidth="1"/>
    <col min="12298" max="12543" width="8.85546875" style="1"/>
    <col min="12544" max="12553" width="16.5703125" style="1" customWidth="1"/>
    <col min="12554" max="12799" width="8.85546875" style="1"/>
    <col min="12800" max="12809" width="16.5703125" style="1" customWidth="1"/>
    <col min="12810" max="13055" width="8.85546875" style="1"/>
    <col min="13056" max="13065" width="16.5703125" style="1" customWidth="1"/>
    <col min="13066" max="13311" width="8.85546875" style="1"/>
    <col min="13312" max="13321" width="16.5703125" style="1" customWidth="1"/>
    <col min="13322" max="13567" width="8.85546875" style="1"/>
    <col min="13568" max="13577" width="16.5703125" style="1" customWidth="1"/>
    <col min="13578" max="13823" width="8.85546875" style="1"/>
    <col min="13824" max="13833" width="16.5703125" style="1" customWidth="1"/>
    <col min="13834" max="14079" width="8.85546875" style="1"/>
    <col min="14080" max="14089" width="16.5703125" style="1" customWidth="1"/>
    <col min="14090" max="14335" width="8.85546875" style="1"/>
    <col min="14336" max="14345" width="16.5703125" style="1" customWidth="1"/>
    <col min="14346" max="14591" width="8.85546875" style="1"/>
    <col min="14592" max="14601" width="16.5703125" style="1" customWidth="1"/>
    <col min="14602" max="14847" width="8.85546875" style="1"/>
    <col min="14848" max="14857" width="16.5703125" style="1" customWidth="1"/>
    <col min="14858" max="15103" width="8.85546875" style="1"/>
    <col min="15104" max="15113" width="16.5703125" style="1" customWidth="1"/>
    <col min="15114" max="15359" width="8.85546875" style="1"/>
    <col min="15360" max="15369" width="16.5703125" style="1" customWidth="1"/>
    <col min="15370" max="15615" width="8.85546875" style="1"/>
    <col min="15616" max="15625" width="16.5703125" style="1" customWidth="1"/>
    <col min="15626" max="15871" width="8.85546875" style="1"/>
    <col min="15872" max="15881" width="16.5703125" style="1" customWidth="1"/>
    <col min="15882" max="16127" width="8.85546875" style="1"/>
    <col min="16128" max="16137" width="16.5703125" style="1" customWidth="1"/>
    <col min="16138" max="16367" width="8.85546875" style="1"/>
    <col min="16368" max="16374" width="8.85546875" style="1" customWidth="1"/>
    <col min="16375" max="16384" width="8.85546875" style="1"/>
  </cols>
  <sheetData>
    <row r="1" spans="1:36" customFormat="1" ht="28.5">
      <c r="A1" s="104" t="s">
        <v>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36" customFormat="1" ht="29.25" thickBot="1">
      <c r="A2" s="148" t="s">
        <v>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50"/>
    </row>
    <row r="3" spans="1:36" customFormat="1" ht="30" customHeight="1" thickBot="1">
      <c r="A3" s="151" t="s">
        <v>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3"/>
      <c r="O3" s="31"/>
      <c r="P3" s="35"/>
      <c r="Q3" s="35"/>
      <c r="R3" s="35"/>
      <c r="S3" s="35"/>
      <c r="T3" s="35"/>
      <c r="U3" s="31"/>
      <c r="V3" s="31"/>
      <c r="W3" s="31"/>
      <c r="X3" s="31"/>
      <c r="Y3" s="31"/>
      <c r="Z3" s="31"/>
      <c r="AA3" s="31"/>
      <c r="AB3" s="31"/>
      <c r="AC3" s="31"/>
    </row>
    <row r="4" spans="1:36" customFormat="1" ht="12" customHeight="1" thickBot="1">
      <c r="A4" s="14"/>
      <c r="B4" s="33"/>
      <c r="C4" s="3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31"/>
      <c r="P4" s="35"/>
      <c r="Q4" s="35"/>
      <c r="R4" s="35"/>
      <c r="S4" s="35"/>
      <c r="T4" s="35"/>
      <c r="U4" s="31"/>
      <c r="V4" s="31"/>
      <c r="W4" s="31"/>
      <c r="X4" s="31"/>
      <c r="Y4" s="31"/>
      <c r="Z4" s="31"/>
      <c r="AA4" s="31"/>
      <c r="AB4" s="31"/>
      <c r="AC4" s="31"/>
    </row>
    <row r="5" spans="1:36" customFormat="1" ht="30.75" customHeight="1" thickBot="1">
      <c r="A5" s="142" t="s">
        <v>14</v>
      </c>
      <c r="B5" s="143"/>
      <c r="C5" s="143"/>
      <c r="D5" s="143"/>
      <c r="E5" s="143"/>
      <c r="F5" s="75"/>
      <c r="G5" s="15"/>
      <c r="H5" s="154" t="s">
        <v>45</v>
      </c>
      <c r="I5" s="144"/>
      <c r="J5" s="144"/>
      <c r="K5" s="144"/>
      <c r="L5" s="144"/>
      <c r="M5" s="155"/>
      <c r="N5" s="95">
        <f>SUM(N14:N262)+'dofin. um. zleceń, o pracę nakł'!U18</f>
        <v>0</v>
      </c>
      <c r="O5" s="31"/>
      <c r="P5" s="35"/>
      <c r="Q5" s="35"/>
      <c r="R5" s="35"/>
      <c r="S5" s="35"/>
      <c r="T5" s="35"/>
      <c r="U5" s="31"/>
      <c r="V5" s="31"/>
      <c r="W5" s="31"/>
      <c r="X5" s="31"/>
      <c r="Y5" s="31"/>
      <c r="Z5" s="31"/>
      <c r="AA5" s="31"/>
      <c r="AB5" s="31"/>
      <c r="AC5" s="31"/>
    </row>
    <row r="6" spans="1:36" customFormat="1" ht="33.75" customHeight="1" thickBot="1">
      <c r="A6" s="142" t="s">
        <v>18</v>
      </c>
      <c r="B6" s="143"/>
      <c r="C6" s="143"/>
      <c r="D6" s="143"/>
      <c r="E6" s="144"/>
      <c r="F6" s="76"/>
      <c r="G6" s="16"/>
      <c r="H6" s="145" t="s">
        <v>22</v>
      </c>
      <c r="I6" s="146"/>
      <c r="J6" s="146"/>
      <c r="K6" s="147"/>
      <c r="L6" s="145" t="s">
        <v>19</v>
      </c>
      <c r="M6" s="146"/>
      <c r="N6" s="147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7"/>
      <c r="AC6" s="38"/>
      <c r="AD6" s="2"/>
      <c r="AF6" s="1"/>
      <c r="AG6" s="1"/>
      <c r="AH6" s="1"/>
      <c r="AI6" s="1"/>
      <c r="AJ6" s="1"/>
    </row>
    <row r="7" spans="1:36" s="18" customFormat="1" ht="44.25" customHeight="1">
      <c r="A7" s="156" t="s">
        <v>15</v>
      </c>
      <c r="B7" s="157"/>
      <c r="C7" s="157"/>
      <c r="D7" s="65" t="str">
        <f>IF(obroty!F11="","NIE DOTYCZY",obroty!F11)</f>
        <v>NIE DOTYCZY</v>
      </c>
      <c r="E7" s="42"/>
      <c r="F7" s="43"/>
      <c r="G7" s="46"/>
      <c r="H7" s="130" t="s">
        <v>20</v>
      </c>
      <c r="I7" s="132" t="s">
        <v>54</v>
      </c>
      <c r="J7" s="133"/>
      <c r="K7" s="61">
        <f>SUMPRODUCT(G14:G262,N14:N262)+'dofin. um. zleceń, o pracę nakł'!U20</f>
        <v>0</v>
      </c>
      <c r="L7" s="125" t="s">
        <v>55</v>
      </c>
      <c r="M7" s="126"/>
      <c r="N7" s="123">
        <f>(SUM(K14:K262)+'dofin. um. zleceń, o pracę nakł'!U23)*F6</f>
        <v>0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  <c r="AC7" s="41"/>
      <c r="AD7" s="17"/>
      <c r="AF7" s="19"/>
      <c r="AG7" s="19"/>
      <c r="AH7" s="19"/>
      <c r="AI7" s="19"/>
      <c r="AJ7" s="19"/>
    </row>
    <row r="8" spans="1:36" customFormat="1" ht="44.25" customHeight="1" thickBot="1">
      <c r="A8" s="158" t="s">
        <v>24</v>
      </c>
      <c r="B8" s="159"/>
      <c r="C8" s="160"/>
      <c r="D8" s="66">
        <f>IFERROR(IF($D$7=80%,$D$7+10%,$D$7+20%),0)</f>
        <v>0</v>
      </c>
      <c r="E8" s="44"/>
      <c r="F8" s="45"/>
      <c r="G8" s="46"/>
      <c r="H8" s="131"/>
      <c r="I8" s="134" t="s">
        <v>52</v>
      </c>
      <c r="J8" s="135"/>
      <c r="K8" s="62">
        <f>(SUMPRODUCT(G14:G262,L14:L262)+'dofin. um. zleceń, o pracę nakł'!U21)*F6</f>
        <v>0</v>
      </c>
      <c r="L8" s="127"/>
      <c r="M8" s="128"/>
      <c r="N8" s="129"/>
      <c r="O8" s="35"/>
      <c r="P8" s="35"/>
      <c r="Q8" s="35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  <c r="AJ8" s="13"/>
    </row>
    <row r="9" spans="1:36" customFormat="1" ht="44.25" customHeight="1">
      <c r="A9" s="163" t="s">
        <v>50</v>
      </c>
      <c r="B9" s="163"/>
      <c r="C9" s="163"/>
      <c r="D9" s="163"/>
      <c r="E9" s="163"/>
      <c r="F9" s="163"/>
      <c r="G9" s="164"/>
      <c r="H9" s="136" t="s">
        <v>21</v>
      </c>
      <c r="I9" s="138" t="s">
        <v>54</v>
      </c>
      <c r="J9" s="139"/>
      <c r="K9" s="63">
        <f>N5-K7</f>
        <v>0</v>
      </c>
      <c r="L9" s="125" t="s">
        <v>53</v>
      </c>
      <c r="M9" s="126"/>
      <c r="N9" s="123">
        <f>(SUM(L14:L262)+'dofin. um. zleceń, o pracę nakł'!U24)*F6</f>
        <v>0</v>
      </c>
      <c r="O9" s="35"/>
      <c r="P9" s="35"/>
      <c r="Q9" s="35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  <c r="AJ9" s="13"/>
    </row>
    <row r="10" spans="1:36" customFormat="1" ht="44.25" customHeight="1" thickBot="1">
      <c r="A10" s="165"/>
      <c r="B10" s="165"/>
      <c r="C10" s="165"/>
      <c r="D10" s="165"/>
      <c r="E10" s="165"/>
      <c r="F10" s="165"/>
      <c r="G10" s="166"/>
      <c r="H10" s="137"/>
      <c r="I10" s="140" t="s">
        <v>52</v>
      </c>
      <c r="J10" s="141"/>
      <c r="K10" s="64">
        <f>N9-K8</f>
        <v>0</v>
      </c>
      <c r="L10" s="161"/>
      <c r="M10" s="162"/>
      <c r="N10" s="124"/>
      <c r="O10" s="35"/>
      <c r="P10" s="35"/>
      <c r="Q10" s="35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  <c r="AJ10" s="13"/>
    </row>
    <row r="11" spans="1:36" customFormat="1" ht="59.45" customHeight="1" thickBot="1">
      <c r="A11" s="167"/>
      <c r="B11" s="167"/>
      <c r="C11" s="167"/>
      <c r="D11" s="167"/>
      <c r="E11" s="167"/>
      <c r="F11" s="167"/>
      <c r="G11" s="168"/>
      <c r="H11" s="11"/>
      <c r="I11" s="3"/>
      <c r="J11" s="171" t="s">
        <v>46</v>
      </c>
      <c r="K11" s="171"/>
      <c r="L11" s="171"/>
      <c r="M11" s="4"/>
      <c r="N11" s="4"/>
      <c r="O11" s="35"/>
      <c r="P11" s="35"/>
      <c r="Q11" s="35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  <c r="AJ11" s="13"/>
    </row>
    <row r="12" spans="1:36" customFormat="1" ht="20.25" customHeight="1">
      <c r="A12" s="172" t="s">
        <v>17</v>
      </c>
      <c r="B12" s="173"/>
      <c r="C12" s="173"/>
      <c r="D12" s="173"/>
      <c r="E12" s="173"/>
      <c r="F12" s="173"/>
      <c r="G12" s="174"/>
      <c r="H12" s="169" t="s">
        <v>40</v>
      </c>
      <c r="I12" s="169" t="s">
        <v>44</v>
      </c>
      <c r="J12" s="169" t="s">
        <v>29</v>
      </c>
      <c r="K12" s="169" t="s">
        <v>48</v>
      </c>
      <c r="L12" s="169" t="s">
        <v>27</v>
      </c>
      <c r="M12" s="169" t="s">
        <v>28</v>
      </c>
      <c r="N12" s="169" t="s">
        <v>30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  <c r="AJ12" s="13"/>
    </row>
    <row r="13" spans="1:36" customFormat="1" ht="111" customHeight="1" thickBot="1">
      <c r="A13" s="49" t="s">
        <v>0</v>
      </c>
      <c r="B13" s="51" t="s">
        <v>1</v>
      </c>
      <c r="C13" s="51" t="s">
        <v>2</v>
      </c>
      <c r="D13" s="52" t="s">
        <v>11</v>
      </c>
      <c r="E13" s="50" t="s">
        <v>16</v>
      </c>
      <c r="F13" s="52" t="s">
        <v>12</v>
      </c>
      <c r="G13" s="53" t="s">
        <v>56</v>
      </c>
      <c r="H13" s="170"/>
      <c r="I13" s="170"/>
      <c r="J13" s="170"/>
      <c r="K13" s="170"/>
      <c r="L13" s="170"/>
      <c r="M13" s="170"/>
      <c r="N13" s="170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  <c r="AJ13" s="13"/>
    </row>
    <row r="14" spans="1:36" customFormat="1">
      <c r="A14" s="54">
        <v>1</v>
      </c>
      <c r="B14" s="77"/>
      <c r="C14" s="77"/>
      <c r="D14" s="78"/>
      <c r="E14" s="79"/>
      <c r="F14" s="80"/>
      <c r="G14" s="81">
        <v>0</v>
      </c>
      <c r="H14" s="82">
        <v>0</v>
      </c>
      <c r="I14" s="83">
        <v>1</v>
      </c>
      <c r="J14" s="67">
        <f>ROUND(IF(H14&gt;=2600,2600*$D$8,H14*$D$8),2)</f>
        <v>0</v>
      </c>
      <c r="K14" s="72">
        <f>ROUND(IF(H14&gt;=2600,2600,H14)*(13.71%+(1-13.71%)*9%)*I14*$D$8,2)</f>
        <v>0</v>
      </c>
      <c r="L14" s="72">
        <f t="shared" ref="L14:L77" si="0">ROUND(IF(H14&gt;=2600,2600,H14)*($F$5%+9.76%+6.5%)*I14*$D$8,2)</f>
        <v>0</v>
      </c>
      <c r="M14" s="68">
        <f>ROUND(L14+J14*(1-(13.71%+(1-13.71%)*9%)*(1-I14)),2)</f>
        <v>0</v>
      </c>
      <c r="N14" s="72">
        <f>M14*$F$6</f>
        <v>0</v>
      </c>
      <c r="O14" s="31"/>
      <c r="P14" s="20"/>
      <c r="Q14" s="21"/>
      <c r="R14" s="21"/>
      <c r="S14" s="27"/>
      <c r="T14" s="21"/>
      <c r="U14" s="21"/>
      <c r="V14" s="21"/>
      <c r="W14" s="21">
        <f>IFERROR(MOD(9*MID(D14,1,1)+7*MID(D14,2,1)+3*MID(D14,3,1)+MID(D14,4,1)+9*MID(D14,5,1)+7*MID(D14,6,1)+3*MID(D14,7,1)+MID(D14,8,1)+9*MID(D14,9,1)+7*MID(D14,10,1),10),10)</f>
        <v>10</v>
      </c>
      <c r="X14" s="20"/>
      <c r="Y14" s="20"/>
      <c r="Z14" s="31"/>
      <c r="AA14" s="31"/>
      <c r="AB14" s="31"/>
      <c r="AC14" s="31"/>
      <c r="AD14" s="31"/>
      <c r="AE14" s="13"/>
      <c r="AF14" s="13"/>
      <c r="AG14" s="13"/>
      <c r="AH14" s="13"/>
      <c r="AI14" s="13"/>
      <c r="AJ14" s="13"/>
    </row>
    <row r="15" spans="1:36" customFormat="1">
      <c r="A15" s="54">
        <v>2</v>
      </c>
      <c r="B15" s="84"/>
      <c r="C15" s="84"/>
      <c r="D15" s="78"/>
      <c r="E15" s="79"/>
      <c r="F15" s="80"/>
      <c r="G15" s="81">
        <v>0</v>
      </c>
      <c r="H15" s="82">
        <v>0</v>
      </c>
      <c r="I15" s="83">
        <v>1</v>
      </c>
      <c r="J15" s="67">
        <f t="shared" ref="J15:J78" si="1">ROUND(IF(H15&gt;=2600,2600*$D$8,H15*$D$8),2)</f>
        <v>0</v>
      </c>
      <c r="K15" s="68">
        <f>ROUND(IF(H15&gt;=2600,2600,H15)*(13.71%+(1-13.71%)*9%)*I15*$D$8,2)</f>
        <v>0</v>
      </c>
      <c r="L15" s="68">
        <f t="shared" si="0"/>
        <v>0</v>
      </c>
      <c r="M15" s="68">
        <f>ROUND(L15+J15*(1-(13.71%+(1-13.71%)*9%)*(1-I15)),2)</f>
        <v>0</v>
      </c>
      <c r="N15" s="68">
        <f t="shared" ref="N15:N78" si="2">M15*$F$6</f>
        <v>0</v>
      </c>
      <c r="O15" s="31"/>
      <c r="P15" s="20"/>
      <c r="Q15" s="21">
        <v>0</v>
      </c>
      <c r="R15" s="21"/>
      <c r="S15" s="27" t="s">
        <v>41</v>
      </c>
      <c r="T15" s="21"/>
      <c r="U15" s="21"/>
      <c r="V15" s="21"/>
      <c r="W15" s="21">
        <f>IFERROR(MOD(9*MID(D15,1,1)+7*MID(D15,2,1)+3*MID(D15,3,1)+MID(D15,4,1)+9*MID(D15,5,1)+7*MID(D15,6,1)+3*MID(D15,7,1)+MID(D15,8,1)+9*MID(D15,9,1)+7*MID(D15,10,1),10),10)</f>
        <v>10</v>
      </c>
      <c r="X15" s="20"/>
      <c r="Y15" s="20"/>
      <c r="Z15" s="31"/>
      <c r="AA15" s="31"/>
      <c r="AB15" s="31"/>
      <c r="AC15" s="31"/>
      <c r="AD15" s="31"/>
      <c r="AE15" s="13"/>
      <c r="AF15" s="13"/>
      <c r="AG15" s="13"/>
      <c r="AH15" s="13"/>
      <c r="AI15" s="13"/>
      <c r="AJ15" s="13"/>
    </row>
    <row r="16" spans="1:36" customFormat="1">
      <c r="A16" s="54">
        <v>3</v>
      </c>
      <c r="B16" s="84"/>
      <c r="C16" s="84"/>
      <c r="D16" s="78"/>
      <c r="E16" s="79"/>
      <c r="F16" s="80"/>
      <c r="G16" s="81">
        <v>0</v>
      </c>
      <c r="H16" s="82">
        <v>0</v>
      </c>
      <c r="I16" s="83">
        <v>1</v>
      </c>
      <c r="J16" s="67">
        <f t="shared" si="1"/>
        <v>0</v>
      </c>
      <c r="K16" s="68">
        <f t="shared" ref="K16:K79" si="3">ROUND(IF(H16&gt;=2600,2600,H16)*(13.71%+(1-13.71%)*9%)*I16*$D$8,2)</f>
        <v>0</v>
      </c>
      <c r="L16" s="68">
        <f t="shared" si="0"/>
        <v>0</v>
      </c>
      <c r="M16" s="68">
        <f t="shared" ref="M16:M79" si="4">ROUND(L16+J16*(1-(13.71%+(1-13.71%)*9%)*(1-I16)),2)</f>
        <v>0</v>
      </c>
      <c r="N16" s="68">
        <f t="shared" si="2"/>
        <v>0</v>
      </c>
      <c r="O16" s="31"/>
      <c r="P16" s="20"/>
      <c r="Q16" s="21">
        <v>1</v>
      </c>
      <c r="R16" s="21"/>
      <c r="S16" s="32" t="s">
        <v>42</v>
      </c>
      <c r="T16" s="21"/>
      <c r="U16" s="21"/>
      <c r="V16" s="21"/>
      <c r="W16" s="21">
        <f t="shared" ref="W16:W79" si="5">IFERROR(MOD(9*MID(D16,1,1)+7*MID(D16,2,1)+3*MID(D16,3,1)+MID(D16,4,1)+9*MID(D16,5,1)+7*MID(D16,6,1)+3*MID(D16,7,1)+MID(D16,8,1)+9*MID(D16,9,1)+7*MID(D16,10,1),10),10)</f>
        <v>10</v>
      </c>
      <c r="X16" s="20"/>
      <c r="Y16" s="20"/>
      <c r="Z16" s="31"/>
      <c r="AA16" s="31"/>
      <c r="AB16" s="31"/>
      <c r="AC16" s="31"/>
      <c r="AD16" s="31"/>
      <c r="AE16" s="13"/>
      <c r="AF16" s="13"/>
      <c r="AG16" s="13"/>
      <c r="AH16" s="13"/>
      <c r="AI16" s="13"/>
      <c r="AJ16" s="13"/>
    </row>
    <row r="17" spans="1:36" customFormat="1" ht="14.25" customHeight="1">
      <c r="A17" s="54">
        <v>4</v>
      </c>
      <c r="B17" s="84"/>
      <c r="C17" s="84"/>
      <c r="D17" s="78"/>
      <c r="E17" s="79"/>
      <c r="F17" s="80"/>
      <c r="G17" s="81">
        <v>0</v>
      </c>
      <c r="H17" s="82">
        <v>0</v>
      </c>
      <c r="I17" s="83">
        <v>1</v>
      </c>
      <c r="J17" s="67">
        <f t="shared" si="1"/>
        <v>0</v>
      </c>
      <c r="K17" s="68">
        <f t="shared" si="3"/>
        <v>0</v>
      </c>
      <c r="L17" s="68">
        <f t="shared" si="0"/>
        <v>0</v>
      </c>
      <c r="M17" s="68">
        <f t="shared" si="4"/>
        <v>0</v>
      </c>
      <c r="N17" s="68">
        <f t="shared" si="2"/>
        <v>0</v>
      </c>
      <c r="O17" s="31"/>
      <c r="P17" s="20"/>
      <c r="Q17" s="21">
        <v>2</v>
      </c>
      <c r="R17" s="21"/>
      <c r="S17" s="27" t="s">
        <v>43</v>
      </c>
      <c r="T17" s="21"/>
      <c r="U17" s="21"/>
      <c r="V17" s="21"/>
      <c r="W17" s="21">
        <f t="shared" si="5"/>
        <v>10</v>
      </c>
      <c r="X17" s="20"/>
      <c r="Y17" s="20"/>
      <c r="Z17" s="31"/>
      <c r="AA17" s="31"/>
      <c r="AB17" s="31"/>
      <c r="AC17" s="31"/>
      <c r="AD17" s="31"/>
      <c r="AE17" s="13"/>
      <c r="AF17" s="13"/>
      <c r="AG17" s="13"/>
      <c r="AH17" s="13"/>
      <c r="AI17" s="13"/>
      <c r="AJ17" s="13"/>
    </row>
    <row r="18" spans="1:36" customFormat="1">
      <c r="A18" s="54">
        <v>5</v>
      </c>
      <c r="B18" s="84"/>
      <c r="C18" s="84"/>
      <c r="D18" s="78"/>
      <c r="E18" s="79"/>
      <c r="F18" s="80"/>
      <c r="G18" s="81">
        <v>0</v>
      </c>
      <c r="H18" s="82">
        <v>0</v>
      </c>
      <c r="I18" s="83">
        <v>1</v>
      </c>
      <c r="J18" s="67">
        <f t="shared" si="1"/>
        <v>0</v>
      </c>
      <c r="K18" s="68">
        <f t="shared" si="3"/>
        <v>0</v>
      </c>
      <c r="L18" s="68">
        <f t="shared" si="0"/>
        <v>0</v>
      </c>
      <c r="M18" s="68">
        <f t="shared" si="4"/>
        <v>0</v>
      </c>
      <c r="N18" s="68">
        <f t="shared" si="2"/>
        <v>0</v>
      </c>
      <c r="O18" s="31"/>
      <c r="P18" s="20"/>
      <c r="Q18" s="21">
        <v>3</v>
      </c>
      <c r="R18" s="21"/>
      <c r="S18" s="21" t="s">
        <v>36</v>
      </c>
      <c r="T18" s="21"/>
      <c r="U18" s="21"/>
      <c r="V18" s="21"/>
      <c r="W18" s="21">
        <f t="shared" si="5"/>
        <v>10</v>
      </c>
      <c r="X18" s="20"/>
      <c r="Y18" s="20"/>
      <c r="Z18" s="31"/>
      <c r="AA18" s="31"/>
      <c r="AB18" s="31"/>
      <c r="AC18" s="31"/>
      <c r="AD18" s="31"/>
      <c r="AE18" s="13"/>
      <c r="AF18" s="13"/>
      <c r="AG18" s="13"/>
      <c r="AH18" s="13"/>
      <c r="AI18" s="13"/>
      <c r="AJ18" s="13"/>
    </row>
    <row r="19" spans="1:36" customFormat="1">
      <c r="A19" s="54">
        <v>6</v>
      </c>
      <c r="B19" s="84"/>
      <c r="C19" s="84"/>
      <c r="D19" s="78"/>
      <c r="E19" s="79"/>
      <c r="F19" s="80"/>
      <c r="G19" s="81">
        <v>0</v>
      </c>
      <c r="H19" s="82">
        <v>0</v>
      </c>
      <c r="I19" s="83">
        <v>1</v>
      </c>
      <c r="J19" s="67">
        <f t="shared" si="1"/>
        <v>0</v>
      </c>
      <c r="K19" s="68">
        <f t="shared" si="3"/>
        <v>0</v>
      </c>
      <c r="L19" s="68">
        <f t="shared" si="0"/>
        <v>0</v>
      </c>
      <c r="M19" s="68">
        <f t="shared" si="4"/>
        <v>0</v>
      </c>
      <c r="N19" s="68">
        <f t="shared" si="2"/>
        <v>0</v>
      </c>
      <c r="O19" s="31"/>
      <c r="P19" s="20"/>
      <c r="Q19" s="21"/>
      <c r="R19" s="21"/>
      <c r="S19" s="21"/>
      <c r="T19" s="21"/>
      <c r="U19" s="21"/>
      <c r="V19" s="21"/>
      <c r="W19" s="21">
        <f t="shared" si="5"/>
        <v>10</v>
      </c>
      <c r="X19" s="20"/>
      <c r="Y19" s="20"/>
      <c r="Z19" s="31"/>
      <c r="AA19" s="31"/>
      <c r="AB19" s="31"/>
      <c r="AC19" s="31"/>
      <c r="AD19" s="31"/>
      <c r="AE19" s="13"/>
      <c r="AF19" s="13"/>
      <c r="AG19" s="13"/>
      <c r="AH19" s="13"/>
      <c r="AI19" s="13"/>
      <c r="AJ19" s="13"/>
    </row>
    <row r="20" spans="1:36" customFormat="1">
      <c r="A20" s="54">
        <v>7</v>
      </c>
      <c r="B20" s="84"/>
      <c r="C20" s="84"/>
      <c r="D20" s="78"/>
      <c r="E20" s="79"/>
      <c r="F20" s="80"/>
      <c r="G20" s="81">
        <v>0</v>
      </c>
      <c r="H20" s="82">
        <v>0</v>
      </c>
      <c r="I20" s="83">
        <v>1</v>
      </c>
      <c r="J20" s="67">
        <f t="shared" si="1"/>
        <v>0</v>
      </c>
      <c r="K20" s="68">
        <f t="shared" si="3"/>
        <v>0</v>
      </c>
      <c r="L20" s="68">
        <f t="shared" si="0"/>
        <v>0</v>
      </c>
      <c r="M20" s="68">
        <f t="shared" si="4"/>
        <v>0</v>
      </c>
      <c r="N20" s="68">
        <f t="shared" si="2"/>
        <v>0</v>
      </c>
      <c r="O20" s="31"/>
      <c r="P20" s="20"/>
      <c r="Q20" s="21" t="b">
        <f>(F5&lt;&gt;"")</f>
        <v>0</v>
      </c>
      <c r="R20" s="21"/>
      <c r="S20" s="21"/>
      <c r="T20" s="21"/>
      <c r="U20" s="21"/>
      <c r="V20" s="21"/>
      <c r="W20" s="21">
        <f t="shared" si="5"/>
        <v>10</v>
      </c>
      <c r="X20" s="20"/>
      <c r="Y20" s="20"/>
      <c r="Z20" s="31"/>
      <c r="AA20" s="31"/>
      <c r="AB20" s="31"/>
      <c r="AC20" s="31"/>
      <c r="AD20" s="31"/>
      <c r="AE20" s="13"/>
      <c r="AF20" s="13"/>
      <c r="AG20" s="13"/>
      <c r="AH20" s="13"/>
      <c r="AI20" s="13"/>
      <c r="AJ20" s="13"/>
    </row>
    <row r="21" spans="1:36" customFormat="1">
      <c r="A21" s="54">
        <v>8</v>
      </c>
      <c r="B21" s="84"/>
      <c r="C21" s="84"/>
      <c r="D21" s="78"/>
      <c r="E21" s="79"/>
      <c r="F21" s="80"/>
      <c r="G21" s="81">
        <v>0</v>
      </c>
      <c r="H21" s="82">
        <v>0</v>
      </c>
      <c r="I21" s="83">
        <v>1</v>
      </c>
      <c r="J21" s="67">
        <f t="shared" si="1"/>
        <v>0</v>
      </c>
      <c r="K21" s="68">
        <f t="shared" si="3"/>
        <v>0</v>
      </c>
      <c r="L21" s="68">
        <f t="shared" si="0"/>
        <v>0</v>
      </c>
      <c r="M21" s="68">
        <f t="shared" si="4"/>
        <v>0</v>
      </c>
      <c r="N21" s="68">
        <f t="shared" si="2"/>
        <v>0</v>
      </c>
      <c r="O21" s="31"/>
      <c r="P21" s="20"/>
      <c r="Q21" s="21" t="b">
        <f>(F6&lt;&gt;"")</f>
        <v>0</v>
      </c>
      <c r="R21" s="21"/>
      <c r="S21" s="21"/>
      <c r="T21" s="21"/>
      <c r="U21" s="21"/>
      <c r="V21" s="21"/>
      <c r="W21" s="21">
        <f t="shared" si="5"/>
        <v>10</v>
      </c>
      <c r="X21" s="20"/>
      <c r="Y21" s="20"/>
      <c r="Z21" s="31"/>
      <c r="AA21" s="31"/>
      <c r="AB21" s="31"/>
      <c r="AC21" s="31"/>
      <c r="AD21" s="31"/>
      <c r="AE21" s="13"/>
      <c r="AF21" s="13"/>
      <c r="AG21" s="13"/>
      <c r="AH21" s="13"/>
      <c r="AI21" s="13"/>
      <c r="AJ21" s="13"/>
    </row>
    <row r="22" spans="1:36" customFormat="1">
      <c r="A22" s="54">
        <v>9</v>
      </c>
      <c r="B22" s="84"/>
      <c r="C22" s="84"/>
      <c r="D22" s="78"/>
      <c r="E22" s="79"/>
      <c r="F22" s="80"/>
      <c r="G22" s="81">
        <v>0</v>
      </c>
      <c r="H22" s="82">
        <v>0</v>
      </c>
      <c r="I22" s="83">
        <v>1</v>
      </c>
      <c r="J22" s="67">
        <f t="shared" si="1"/>
        <v>0</v>
      </c>
      <c r="K22" s="68">
        <f t="shared" si="3"/>
        <v>0</v>
      </c>
      <c r="L22" s="68">
        <f t="shared" si="0"/>
        <v>0</v>
      </c>
      <c r="M22" s="68">
        <f t="shared" si="4"/>
        <v>0</v>
      </c>
      <c r="N22" s="68">
        <f t="shared" si="2"/>
        <v>0</v>
      </c>
      <c r="O22" s="31"/>
      <c r="P22" s="20"/>
      <c r="Q22" s="21"/>
      <c r="R22" s="21"/>
      <c r="S22" s="21"/>
      <c r="T22" s="21"/>
      <c r="U22" s="21"/>
      <c r="V22" s="21"/>
      <c r="W22" s="21">
        <f t="shared" si="5"/>
        <v>10</v>
      </c>
      <c r="X22" s="20"/>
      <c r="Y22" s="20"/>
      <c r="Z22" s="31"/>
      <c r="AA22" s="31"/>
      <c r="AB22" s="31"/>
      <c r="AC22" s="31"/>
      <c r="AD22" s="31"/>
      <c r="AE22" s="13"/>
      <c r="AF22" s="13"/>
      <c r="AG22" s="13"/>
      <c r="AH22" s="13"/>
      <c r="AI22" s="13"/>
      <c r="AJ22" s="13"/>
    </row>
    <row r="23" spans="1:36" customFormat="1">
      <c r="A23" s="54">
        <v>10</v>
      </c>
      <c r="B23" s="84"/>
      <c r="C23" s="84"/>
      <c r="D23" s="78"/>
      <c r="E23" s="79"/>
      <c r="F23" s="80"/>
      <c r="G23" s="81">
        <v>0</v>
      </c>
      <c r="H23" s="82">
        <v>0</v>
      </c>
      <c r="I23" s="83">
        <v>1</v>
      </c>
      <c r="J23" s="67">
        <f t="shared" si="1"/>
        <v>0</v>
      </c>
      <c r="K23" s="68">
        <f t="shared" si="3"/>
        <v>0</v>
      </c>
      <c r="L23" s="68">
        <f t="shared" si="0"/>
        <v>0</v>
      </c>
      <c r="M23" s="68">
        <f t="shared" si="4"/>
        <v>0</v>
      </c>
      <c r="N23" s="68">
        <f t="shared" si="2"/>
        <v>0</v>
      </c>
      <c r="O23" s="31"/>
      <c r="P23" s="20"/>
      <c r="Q23" s="21"/>
      <c r="R23" s="21"/>
      <c r="S23" s="21"/>
      <c r="T23" s="21"/>
      <c r="U23" s="21"/>
      <c r="V23" s="21"/>
      <c r="W23" s="21">
        <f t="shared" si="5"/>
        <v>10</v>
      </c>
      <c r="X23" s="20"/>
      <c r="Y23" s="20"/>
      <c r="Z23" s="31"/>
      <c r="AA23" s="31"/>
      <c r="AB23" s="31"/>
      <c r="AC23" s="31"/>
      <c r="AD23" s="31"/>
      <c r="AE23" s="13"/>
      <c r="AF23" s="13"/>
      <c r="AG23" s="13"/>
      <c r="AH23" s="13"/>
      <c r="AI23" s="13"/>
      <c r="AJ23" s="13"/>
    </row>
    <row r="24" spans="1:36" customFormat="1">
      <c r="A24" s="54">
        <v>11</v>
      </c>
      <c r="B24" s="84"/>
      <c r="C24" s="84"/>
      <c r="D24" s="78"/>
      <c r="E24" s="79"/>
      <c r="F24" s="80"/>
      <c r="G24" s="81">
        <v>0</v>
      </c>
      <c r="H24" s="82">
        <v>0</v>
      </c>
      <c r="I24" s="83">
        <v>1</v>
      </c>
      <c r="J24" s="67">
        <f t="shared" si="1"/>
        <v>0</v>
      </c>
      <c r="K24" s="68">
        <f t="shared" si="3"/>
        <v>0</v>
      </c>
      <c r="L24" s="68">
        <f t="shared" si="0"/>
        <v>0</v>
      </c>
      <c r="M24" s="68">
        <f t="shared" si="4"/>
        <v>0</v>
      </c>
      <c r="N24" s="68">
        <f t="shared" si="2"/>
        <v>0</v>
      </c>
      <c r="O24" s="31"/>
      <c r="P24" s="20"/>
      <c r="Q24" s="21"/>
      <c r="R24" s="21"/>
      <c r="S24" s="21"/>
      <c r="T24" s="21"/>
      <c r="U24" s="21"/>
      <c r="V24" s="21"/>
      <c r="W24" s="21">
        <f t="shared" si="5"/>
        <v>10</v>
      </c>
      <c r="X24" s="20"/>
      <c r="Y24" s="20"/>
      <c r="Z24" s="31"/>
      <c r="AA24" s="31"/>
      <c r="AB24" s="31"/>
      <c r="AC24" s="31"/>
      <c r="AD24" s="31"/>
      <c r="AE24" s="13"/>
      <c r="AF24" s="13"/>
      <c r="AG24" s="13"/>
      <c r="AH24" s="13"/>
      <c r="AI24" s="13"/>
      <c r="AJ24" s="13"/>
    </row>
    <row r="25" spans="1:36" customFormat="1">
      <c r="A25" s="54">
        <v>12</v>
      </c>
      <c r="B25" s="84"/>
      <c r="C25" s="84"/>
      <c r="D25" s="78"/>
      <c r="E25" s="79"/>
      <c r="F25" s="80"/>
      <c r="G25" s="81">
        <v>0</v>
      </c>
      <c r="H25" s="82">
        <v>0</v>
      </c>
      <c r="I25" s="83">
        <v>1</v>
      </c>
      <c r="J25" s="67">
        <f t="shared" si="1"/>
        <v>0</v>
      </c>
      <c r="K25" s="68">
        <f t="shared" si="3"/>
        <v>0</v>
      </c>
      <c r="L25" s="68">
        <f t="shared" si="0"/>
        <v>0</v>
      </c>
      <c r="M25" s="68">
        <f t="shared" si="4"/>
        <v>0</v>
      </c>
      <c r="N25" s="68">
        <f t="shared" si="2"/>
        <v>0</v>
      </c>
      <c r="O25" s="31"/>
      <c r="P25" s="20"/>
      <c r="Q25" s="21"/>
      <c r="R25" s="21"/>
      <c r="S25" s="21"/>
      <c r="T25" s="21"/>
      <c r="U25" s="21"/>
      <c r="V25" s="21"/>
      <c r="W25" s="21">
        <f t="shared" si="5"/>
        <v>10</v>
      </c>
      <c r="X25" s="20"/>
      <c r="Y25" s="20"/>
      <c r="Z25" s="31"/>
      <c r="AA25" s="31"/>
      <c r="AB25" s="31"/>
      <c r="AC25" s="31"/>
      <c r="AD25" s="31"/>
      <c r="AE25" s="13"/>
      <c r="AF25" s="13"/>
      <c r="AG25" s="13"/>
      <c r="AH25" s="13"/>
      <c r="AI25" s="13"/>
      <c r="AJ25" s="13"/>
    </row>
    <row r="26" spans="1:36" customFormat="1">
      <c r="A26" s="54">
        <v>13</v>
      </c>
      <c r="B26" s="84"/>
      <c r="C26" s="84"/>
      <c r="D26" s="78"/>
      <c r="E26" s="79"/>
      <c r="F26" s="80"/>
      <c r="G26" s="81">
        <v>0</v>
      </c>
      <c r="H26" s="82">
        <v>0</v>
      </c>
      <c r="I26" s="83">
        <v>1</v>
      </c>
      <c r="J26" s="67">
        <f t="shared" si="1"/>
        <v>0</v>
      </c>
      <c r="K26" s="68">
        <f t="shared" si="3"/>
        <v>0</v>
      </c>
      <c r="L26" s="68">
        <f t="shared" si="0"/>
        <v>0</v>
      </c>
      <c r="M26" s="68">
        <f t="shared" si="4"/>
        <v>0</v>
      </c>
      <c r="N26" s="68">
        <f t="shared" si="2"/>
        <v>0</v>
      </c>
      <c r="O26" s="31"/>
      <c r="P26" s="20"/>
      <c r="Q26" s="21"/>
      <c r="R26" s="21"/>
      <c r="S26" s="21"/>
      <c r="T26" s="21"/>
      <c r="U26" s="21"/>
      <c r="V26" s="21"/>
      <c r="W26" s="21">
        <f t="shared" si="5"/>
        <v>10</v>
      </c>
      <c r="X26" s="20"/>
      <c r="Y26" s="20"/>
      <c r="Z26" s="31"/>
      <c r="AA26" s="31"/>
      <c r="AB26" s="31"/>
      <c r="AC26" s="31"/>
      <c r="AD26" s="31"/>
      <c r="AE26" s="13"/>
      <c r="AF26" s="13"/>
      <c r="AG26" s="13"/>
      <c r="AH26" s="13"/>
      <c r="AI26" s="13"/>
      <c r="AJ26" s="13"/>
    </row>
    <row r="27" spans="1:36" customFormat="1">
      <c r="A27" s="54">
        <v>14</v>
      </c>
      <c r="B27" s="84"/>
      <c r="C27" s="84"/>
      <c r="D27" s="78"/>
      <c r="E27" s="79"/>
      <c r="F27" s="80"/>
      <c r="G27" s="81">
        <v>0</v>
      </c>
      <c r="H27" s="82">
        <v>0</v>
      </c>
      <c r="I27" s="83">
        <v>1</v>
      </c>
      <c r="J27" s="67">
        <f t="shared" si="1"/>
        <v>0</v>
      </c>
      <c r="K27" s="68">
        <f t="shared" si="3"/>
        <v>0</v>
      </c>
      <c r="L27" s="68">
        <f t="shared" si="0"/>
        <v>0</v>
      </c>
      <c r="M27" s="68">
        <f t="shared" si="4"/>
        <v>0</v>
      </c>
      <c r="N27" s="68">
        <f t="shared" si="2"/>
        <v>0</v>
      </c>
      <c r="O27" s="31"/>
      <c r="P27" s="20"/>
      <c r="Q27" s="21"/>
      <c r="R27" s="21"/>
      <c r="S27" s="21"/>
      <c r="T27" s="21"/>
      <c r="U27" s="21"/>
      <c r="V27" s="21"/>
      <c r="W27" s="21">
        <f t="shared" si="5"/>
        <v>10</v>
      </c>
      <c r="X27" s="20"/>
      <c r="Y27" s="20"/>
      <c r="Z27" s="31"/>
      <c r="AA27" s="31"/>
      <c r="AB27" s="31"/>
      <c r="AC27" s="31"/>
      <c r="AD27" s="31"/>
      <c r="AE27" s="13"/>
      <c r="AF27" s="13"/>
      <c r="AG27" s="13"/>
      <c r="AH27" s="13"/>
      <c r="AI27" s="13"/>
      <c r="AJ27" s="13"/>
    </row>
    <row r="28" spans="1:36" customFormat="1">
      <c r="A28" s="54">
        <v>15</v>
      </c>
      <c r="B28" s="84"/>
      <c r="C28" s="84"/>
      <c r="D28" s="78"/>
      <c r="E28" s="79"/>
      <c r="F28" s="80"/>
      <c r="G28" s="81">
        <v>0</v>
      </c>
      <c r="H28" s="82">
        <v>0</v>
      </c>
      <c r="I28" s="83">
        <v>1</v>
      </c>
      <c r="J28" s="67">
        <f t="shared" si="1"/>
        <v>0</v>
      </c>
      <c r="K28" s="68">
        <f t="shared" si="3"/>
        <v>0</v>
      </c>
      <c r="L28" s="68">
        <f t="shared" si="0"/>
        <v>0</v>
      </c>
      <c r="M28" s="68">
        <f t="shared" si="4"/>
        <v>0</v>
      </c>
      <c r="N28" s="68">
        <f t="shared" si="2"/>
        <v>0</v>
      </c>
      <c r="O28" s="31"/>
      <c r="P28" s="20"/>
      <c r="Q28" s="21"/>
      <c r="R28" s="21"/>
      <c r="S28" s="21"/>
      <c r="T28" s="21"/>
      <c r="U28" s="21"/>
      <c r="V28" s="21"/>
      <c r="W28" s="21">
        <f t="shared" si="5"/>
        <v>10</v>
      </c>
      <c r="X28" s="20"/>
      <c r="Y28" s="20"/>
      <c r="Z28" s="31"/>
      <c r="AA28" s="31"/>
      <c r="AB28" s="31"/>
      <c r="AC28" s="31"/>
      <c r="AD28" s="31"/>
      <c r="AE28" s="13"/>
      <c r="AF28" s="13"/>
      <c r="AG28" s="13"/>
      <c r="AH28" s="13"/>
      <c r="AI28" s="13"/>
      <c r="AJ28" s="13"/>
    </row>
    <row r="29" spans="1:36" customFormat="1">
      <c r="A29" s="54">
        <v>16</v>
      </c>
      <c r="B29" s="84"/>
      <c r="C29" s="84"/>
      <c r="D29" s="78"/>
      <c r="E29" s="79"/>
      <c r="F29" s="80"/>
      <c r="G29" s="81">
        <v>0</v>
      </c>
      <c r="H29" s="82">
        <v>0</v>
      </c>
      <c r="I29" s="83">
        <v>1</v>
      </c>
      <c r="J29" s="67">
        <f t="shared" si="1"/>
        <v>0</v>
      </c>
      <c r="K29" s="68">
        <f t="shared" si="3"/>
        <v>0</v>
      </c>
      <c r="L29" s="68">
        <f t="shared" si="0"/>
        <v>0</v>
      </c>
      <c r="M29" s="68">
        <f t="shared" si="4"/>
        <v>0</v>
      </c>
      <c r="N29" s="68">
        <f t="shared" si="2"/>
        <v>0</v>
      </c>
      <c r="O29" s="31"/>
      <c r="P29" s="20"/>
      <c r="Q29" s="21"/>
      <c r="R29" s="21"/>
      <c r="S29" s="21"/>
      <c r="T29" s="21"/>
      <c r="U29" s="21"/>
      <c r="V29" s="21"/>
      <c r="W29" s="21">
        <f t="shared" si="5"/>
        <v>10</v>
      </c>
      <c r="X29" s="20"/>
      <c r="Y29" s="20"/>
      <c r="Z29" s="31"/>
      <c r="AA29" s="31"/>
      <c r="AB29" s="31"/>
      <c r="AC29" s="31"/>
      <c r="AD29" s="31"/>
      <c r="AE29" s="13"/>
      <c r="AF29" s="13"/>
      <c r="AG29" s="13"/>
      <c r="AH29" s="13"/>
      <c r="AI29" s="13"/>
      <c r="AJ29" s="13"/>
    </row>
    <row r="30" spans="1:36" customFormat="1">
      <c r="A30" s="54">
        <v>17</v>
      </c>
      <c r="B30" s="84"/>
      <c r="C30" s="84"/>
      <c r="D30" s="78"/>
      <c r="E30" s="79"/>
      <c r="F30" s="80"/>
      <c r="G30" s="81">
        <v>0</v>
      </c>
      <c r="H30" s="82">
        <v>0</v>
      </c>
      <c r="I30" s="83">
        <v>1</v>
      </c>
      <c r="J30" s="67">
        <f t="shared" si="1"/>
        <v>0</v>
      </c>
      <c r="K30" s="68">
        <f t="shared" si="3"/>
        <v>0</v>
      </c>
      <c r="L30" s="68">
        <f t="shared" si="0"/>
        <v>0</v>
      </c>
      <c r="M30" s="68">
        <f t="shared" si="4"/>
        <v>0</v>
      </c>
      <c r="N30" s="68">
        <f t="shared" si="2"/>
        <v>0</v>
      </c>
      <c r="O30" s="31"/>
      <c r="P30" s="20"/>
      <c r="Q30" s="21"/>
      <c r="R30" s="21"/>
      <c r="S30" s="21"/>
      <c r="T30" s="21"/>
      <c r="U30" s="21"/>
      <c r="V30" s="21"/>
      <c r="W30" s="21">
        <f t="shared" si="5"/>
        <v>10</v>
      </c>
      <c r="X30" s="20"/>
      <c r="Y30" s="20"/>
      <c r="Z30" s="31"/>
      <c r="AA30" s="31"/>
      <c r="AB30" s="31"/>
      <c r="AC30" s="31"/>
      <c r="AD30" s="13"/>
      <c r="AE30" s="13"/>
      <c r="AF30" s="13"/>
      <c r="AG30" s="13"/>
      <c r="AH30" s="13"/>
      <c r="AI30" s="13"/>
      <c r="AJ30" s="13"/>
    </row>
    <row r="31" spans="1:36" customFormat="1">
      <c r="A31" s="54">
        <v>18</v>
      </c>
      <c r="B31" s="84"/>
      <c r="C31" s="84"/>
      <c r="D31" s="78"/>
      <c r="E31" s="79"/>
      <c r="F31" s="80"/>
      <c r="G31" s="81">
        <v>0</v>
      </c>
      <c r="H31" s="82">
        <v>0</v>
      </c>
      <c r="I31" s="83">
        <v>1</v>
      </c>
      <c r="J31" s="67">
        <f t="shared" si="1"/>
        <v>0</v>
      </c>
      <c r="K31" s="68">
        <f t="shared" si="3"/>
        <v>0</v>
      </c>
      <c r="L31" s="68">
        <f t="shared" si="0"/>
        <v>0</v>
      </c>
      <c r="M31" s="68">
        <f t="shared" si="4"/>
        <v>0</v>
      </c>
      <c r="N31" s="68">
        <f t="shared" si="2"/>
        <v>0</v>
      </c>
      <c r="O31" s="31"/>
      <c r="P31" s="20"/>
      <c r="Q31" s="21"/>
      <c r="R31" s="21"/>
      <c r="S31" s="21"/>
      <c r="T31" s="21"/>
      <c r="U31" s="21"/>
      <c r="V31" s="21"/>
      <c r="W31" s="21">
        <f t="shared" si="5"/>
        <v>10</v>
      </c>
      <c r="X31" s="20"/>
      <c r="Y31" s="20"/>
      <c r="Z31" s="31"/>
      <c r="AA31" s="31"/>
      <c r="AB31" s="31"/>
      <c r="AC31" s="31"/>
      <c r="AD31" s="13"/>
      <c r="AE31" s="13"/>
      <c r="AF31" s="13"/>
      <c r="AG31" s="13"/>
      <c r="AH31" s="13"/>
      <c r="AI31" s="13"/>
      <c r="AJ31" s="13"/>
    </row>
    <row r="32" spans="1:36" customFormat="1">
      <c r="A32" s="54">
        <v>19</v>
      </c>
      <c r="B32" s="84"/>
      <c r="C32" s="84"/>
      <c r="D32" s="78"/>
      <c r="E32" s="79"/>
      <c r="F32" s="80"/>
      <c r="G32" s="81">
        <v>0</v>
      </c>
      <c r="H32" s="82">
        <v>0</v>
      </c>
      <c r="I32" s="83">
        <v>1</v>
      </c>
      <c r="J32" s="67">
        <f t="shared" si="1"/>
        <v>0</v>
      </c>
      <c r="K32" s="68">
        <f t="shared" si="3"/>
        <v>0</v>
      </c>
      <c r="L32" s="68">
        <f t="shared" si="0"/>
        <v>0</v>
      </c>
      <c r="M32" s="68">
        <f t="shared" si="4"/>
        <v>0</v>
      </c>
      <c r="N32" s="68">
        <f t="shared" si="2"/>
        <v>0</v>
      </c>
      <c r="O32" s="31"/>
      <c r="P32" s="20"/>
      <c r="Q32" s="21"/>
      <c r="R32" s="21"/>
      <c r="S32" s="21"/>
      <c r="T32" s="21"/>
      <c r="U32" s="21"/>
      <c r="V32" s="21"/>
      <c r="W32" s="21">
        <f t="shared" si="5"/>
        <v>10</v>
      </c>
      <c r="X32" s="20"/>
      <c r="Y32" s="20"/>
      <c r="Z32" s="31"/>
      <c r="AA32" s="31"/>
      <c r="AB32" s="31"/>
      <c r="AC32" s="31"/>
      <c r="AD32" s="13"/>
      <c r="AE32" s="13"/>
      <c r="AF32" s="13"/>
      <c r="AG32" s="13"/>
      <c r="AH32" s="13"/>
      <c r="AI32" s="13"/>
      <c r="AJ32" s="13"/>
    </row>
    <row r="33" spans="1:36" customFormat="1">
      <c r="A33" s="54">
        <v>20</v>
      </c>
      <c r="B33" s="84"/>
      <c r="C33" s="84"/>
      <c r="D33" s="78"/>
      <c r="E33" s="79"/>
      <c r="F33" s="80"/>
      <c r="G33" s="81">
        <v>0</v>
      </c>
      <c r="H33" s="82">
        <v>0</v>
      </c>
      <c r="I33" s="83">
        <v>1</v>
      </c>
      <c r="J33" s="67">
        <f t="shared" si="1"/>
        <v>0</v>
      </c>
      <c r="K33" s="68">
        <f t="shared" si="3"/>
        <v>0</v>
      </c>
      <c r="L33" s="68">
        <f t="shared" si="0"/>
        <v>0</v>
      </c>
      <c r="M33" s="68">
        <f t="shared" si="4"/>
        <v>0</v>
      </c>
      <c r="N33" s="68">
        <f t="shared" si="2"/>
        <v>0</v>
      </c>
      <c r="O33" s="31"/>
      <c r="P33" s="20"/>
      <c r="Q33" s="21"/>
      <c r="R33" s="21"/>
      <c r="S33" s="21"/>
      <c r="T33" s="21"/>
      <c r="U33" s="21"/>
      <c r="V33" s="21"/>
      <c r="W33" s="21">
        <f t="shared" si="5"/>
        <v>10</v>
      </c>
      <c r="X33" s="20"/>
      <c r="Y33" s="20"/>
      <c r="Z33" s="31"/>
      <c r="AA33" s="31"/>
      <c r="AB33" s="31"/>
      <c r="AC33" s="31"/>
      <c r="AD33" s="13"/>
      <c r="AE33" s="13"/>
      <c r="AF33" s="13"/>
      <c r="AG33" s="13"/>
      <c r="AH33" s="13"/>
      <c r="AI33" s="13"/>
      <c r="AJ33" s="13"/>
    </row>
    <row r="34" spans="1:36" customFormat="1">
      <c r="A34" s="54">
        <v>21</v>
      </c>
      <c r="B34" s="84"/>
      <c r="C34" s="84"/>
      <c r="D34" s="78"/>
      <c r="E34" s="79"/>
      <c r="F34" s="80"/>
      <c r="G34" s="81">
        <v>0</v>
      </c>
      <c r="H34" s="82">
        <v>0</v>
      </c>
      <c r="I34" s="83">
        <v>1</v>
      </c>
      <c r="J34" s="67">
        <f t="shared" si="1"/>
        <v>0</v>
      </c>
      <c r="K34" s="68">
        <f t="shared" si="3"/>
        <v>0</v>
      </c>
      <c r="L34" s="68">
        <f t="shared" si="0"/>
        <v>0</v>
      </c>
      <c r="M34" s="68">
        <f t="shared" si="4"/>
        <v>0</v>
      </c>
      <c r="N34" s="68">
        <f t="shared" si="2"/>
        <v>0</v>
      </c>
      <c r="O34" s="31"/>
      <c r="P34" s="20"/>
      <c r="Q34" s="21"/>
      <c r="R34" s="21"/>
      <c r="S34" s="21"/>
      <c r="T34" s="21"/>
      <c r="U34" s="21"/>
      <c r="V34" s="21"/>
      <c r="W34" s="21">
        <f t="shared" si="5"/>
        <v>10</v>
      </c>
      <c r="X34" s="20"/>
      <c r="Y34" s="20"/>
      <c r="Z34" s="31"/>
      <c r="AA34" s="31"/>
      <c r="AB34" s="31"/>
      <c r="AC34" s="31"/>
      <c r="AD34" s="13"/>
      <c r="AE34" s="13"/>
      <c r="AF34" s="13"/>
      <c r="AG34" s="13"/>
      <c r="AH34" s="13"/>
      <c r="AI34" s="13"/>
      <c r="AJ34" s="13"/>
    </row>
    <row r="35" spans="1:36" customFormat="1">
      <c r="A35" s="54">
        <v>22</v>
      </c>
      <c r="B35" s="84"/>
      <c r="C35" s="84"/>
      <c r="D35" s="78"/>
      <c r="E35" s="79"/>
      <c r="F35" s="80"/>
      <c r="G35" s="81">
        <v>0</v>
      </c>
      <c r="H35" s="82">
        <v>0</v>
      </c>
      <c r="I35" s="83">
        <v>1</v>
      </c>
      <c r="J35" s="67">
        <f t="shared" si="1"/>
        <v>0</v>
      </c>
      <c r="K35" s="68">
        <f t="shared" si="3"/>
        <v>0</v>
      </c>
      <c r="L35" s="68">
        <f t="shared" si="0"/>
        <v>0</v>
      </c>
      <c r="M35" s="68">
        <f t="shared" si="4"/>
        <v>0</v>
      </c>
      <c r="N35" s="68">
        <f t="shared" si="2"/>
        <v>0</v>
      </c>
      <c r="O35" s="31"/>
      <c r="P35" s="20"/>
      <c r="Q35" s="21"/>
      <c r="R35" s="21"/>
      <c r="S35" s="21"/>
      <c r="T35" s="21"/>
      <c r="U35" s="21"/>
      <c r="V35" s="21"/>
      <c r="W35" s="21">
        <f t="shared" si="5"/>
        <v>10</v>
      </c>
      <c r="X35" s="20"/>
      <c r="Y35" s="20"/>
      <c r="Z35" s="31"/>
      <c r="AA35" s="31"/>
      <c r="AB35" s="31"/>
      <c r="AC35" s="31"/>
      <c r="AD35" s="13"/>
      <c r="AE35" s="13"/>
      <c r="AF35" s="13"/>
      <c r="AG35" s="13"/>
      <c r="AH35" s="13"/>
      <c r="AI35" s="13"/>
      <c r="AJ35" s="13"/>
    </row>
    <row r="36" spans="1:36" customFormat="1">
      <c r="A36" s="54">
        <v>23</v>
      </c>
      <c r="B36" s="84"/>
      <c r="C36" s="84"/>
      <c r="D36" s="78"/>
      <c r="E36" s="79"/>
      <c r="F36" s="80"/>
      <c r="G36" s="81">
        <v>0</v>
      </c>
      <c r="H36" s="82">
        <v>0</v>
      </c>
      <c r="I36" s="83">
        <v>1</v>
      </c>
      <c r="J36" s="67">
        <f t="shared" si="1"/>
        <v>0</v>
      </c>
      <c r="K36" s="68">
        <f t="shared" si="3"/>
        <v>0</v>
      </c>
      <c r="L36" s="68">
        <f t="shared" si="0"/>
        <v>0</v>
      </c>
      <c r="M36" s="68">
        <f t="shared" si="4"/>
        <v>0</v>
      </c>
      <c r="N36" s="68">
        <f t="shared" si="2"/>
        <v>0</v>
      </c>
      <c r="O36" s="31"/>
      <c r="P36" s="20"/>
      <c r="Q36" s="21"/>
      <c r="R36" s="21"/>
      <c r="S36" s="21"/>
      <c r="T36" s="21"/>
      <c r="U36" s="21"/>
      <c r="V36" s="21"/>
      <c r="W36" s="21">
        <f t="shared" si="5"/>
        <v>10</v>
      </c>
      <c r="X36" s="20"/>
      <c r="Y36" s="20"/>
      <c r="Z36" s="31"/>
      <c r="AA36" s="31"/>
      <c r="AB36" s="31"/>
      <c r="AC36" s="31"/>
      <c r="AD36" s="13"/>
      <c r="AE36" s="13"/>
      <c r="AF36" s="13"/>
      <c r="AG36" s="13"/>
      <c r="AH36" s="13"/>
      <c r="AI36" s="13"/>
      <c r="AJ36" s="13"/>
    </row>
    <row r="37" spans="1:36" customFormat="1">
      <c r="A37" s="54">
        <v>24</v>
      </c>
      <c r="B37" s="84"/>
      <c r="C37" s="84"/>
      <c r="D37" s="78"/>
      <c r="E37" s="79"/>
      <c r="F37" s="80"/>
      <c r="G37" s="81">
        <v>0</v>
      </c>
      <c r="H37" s="82">
        <v>0</v>
      </c>
      <c r="I37" s="83">
        <v>1</v>
      </c>
      <c r="J37" s="67">
        <f t="shared" si="1"/>
        <v>0</v>
      </c>
      <c r="K37" s="68">
        <f t="shared" si="3"/>
        <v>0</v>
      </c>
      <c r="L37" s="68">
        <f t="shared" si="0"/>
        <v>0</v>
      </c>
      <c r="M37" s="68">
        <f t="shared" si="4"/>
        <v>0</v>
      </c>
      <c r="N37" s="68">
        <f t="shared" si="2"/>
        <v>0</v>
      </c>
      <c r="O37" s="31"/>
      <c r="P37" s="20"/>
      <c r="Q37" s="21"/>
      <c r="R37" s="21"/>
      <c r="S37" s="21"/>
      <c r="T37" s="21"/>
      <c r="U37" s="21"/>
      <c r="V37" s="21"/>
      <c r="W37" s="21">
        <f t="shared" si="5"/>
        <v>10</v>
      </c>
      <c r="X37" s="20"/>
      <c r="Y37" s="20"/>
      <c r="Z37" s="31"/>
      <c r="AA37" s="31"/>
      <c r="AB37" s="31"/>
      <c r="AC37" s="31"/>
      <c r="AD37" s="13"/>
      <c r="AE37" s="13"/>
      <c r="AF37" s="13"/>
      <c r="AG37" s="13"/>
      <c r="AH37" s="13"/>
      <c r="AI37" s="13"/>
      <c r="AJ37" s="13"/>
    </row>
    <row r="38" spans="1:36" customFormat="1">
      <c r="A38" s="54">
        <v>25</v>
      </c>
      <c r="B38" s="84"/>
      <c r="C38" s="84"/>
      <c r="D38" s="78"/>
      <c r="E38" s="79"/>
      <c r="F38" s="80"/>
      <c r="G38" s="81">
        <v>0</v>
      </c>
      <c r="H38" s="82">
        <v>0</v>
      </c>
      <c r="I38" s="83">
        <v>1</v>
      </c>
      <c r="J38" s="67">
        <f t="shared" si="1"/>
        <v>0</v>
      </c>
      <c r="K38" s="68">
        <f t="shared" si="3"/>
        <v>0</v>
      </c>
      <c r="L38" s="68">
        <f t="shared" si="0"/>
        <v>0</v>
      </c>
      <c r="M38" s="68">
        <f t="shared" si="4"/>
        <v>0</v>
      </c>
      <c r="N38" s="68">
        <f t="shared" si="2"/>
        <v>0</v>
      </c>
      <c r="P38" s="20"/>
      <c r="Q38" s="21"/>
      <c r="R38" s="21"/>
      <c r="S38" s="21"/>
      <c r="T38" s="21"/>
      <c r="U38" s="21"/>
      <c r="V38" s="21"/>
      <c r="W38" s="21">
        <f t="shared" si="5"/>
        <v>10</v>
      </c>
      <c r="X38" s="20"/>
      <c r="Y38" s="20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customFormat="1">
      <c r="A39" s="54">
        <v>26</v>
      </c>
      <c r="B39" s="84"/>
      <c r="C39" s="84"/>
      <c r="D39" s="78"/>
      <c r="E39" s="79"/>
      <c r="F39" s="80"/>
      <c r="G39" s="81">
        <v>0</v>
      </c>
      <c r="H39" s="82">
        <v>0</v>
      </c>
      <c r="I39" s="83">
        <v>1</v>
      </c>
      <c r="J39" s="67">
        <f t="shared" si="1"/>
        <v>0</v>
      </c>
      <c r="K39" s="68">
        <f t="shared" si="3"/>
        <v>0</v>
      </c>
      <c r="L39" s="68">
        <f t="shared" si="0"/>
        <v>0</v>
      </c>
      <c r="M39" s="68">
        <f t="shared" si="4"/>
        <v>0</v>
      </c>
      <c r="N39" s="68">
        <f t="shared" si="2"/>
        <v>0</v>
      </c>
      <c r="P39" s="13"/>
      <c r="Q39" s="21"/>
      <c r="R39" s="21"/>
      <c r="S39" s="21"/>
      <c r="T39" s="21"/>
      <c r="U39" s="21"/>
      <c r="V39" s="21"/>
      <c r="W39" s="21">
        <f t="shared" si="5"/>
        <v>10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customFormat="1">
      <c r="A40" s="54">
        <v>27</v>
      </c>
      <c r="B40" s="84"/>
      <c r="C40" s="84"/>
      <c r="D40" s="78"/>
      <c r="E40" s="79"/>
      <c r="F40" s="80"/>
      <c r="G40" s="81">
        <v>0</v>
      </c>
      <c r="H40" s="82">
        <v>0</v>
      </c>
      <c r="I40" s="83">
        <v>1</v>
      </c>
      <c r="J40" s="67">
        <f t="shared" si="1"/>
        <v>0</v>
      </c>
      <c r="K40" s="68">
        <f t="shared" si="3"/>
        <v>0</v>
      </c>
      <c r="L40" s="68">
        <f t="shared" si="0"/>
        <v>0</v>
      </c>
      <c r="M40" s="68">
        <f t="shared" si="4"/>
        <v>0</v>
      </c>
      <c r="N40" s="68">
        <f t="shared" si="2"/>
        <v>0</v>
      </c>
      <c r="P40" s="13"/>
      <c r="Q40" s="21"/>
      <c r="R40" s="21"/>
      <c r="S40" s="21"/>
      <c r="T40" s="21"/>
      <c r="U40" s="21"/>
      <c r="V40" s="21"/>
      <c r="W40" s="21">
        <f t="shared" si="5"/>
        <v>10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customFormat="1">
      <c r="A41" s="54">
        <v>28</v>
      </c>
      <c r="B41" s="84"/>
      <c r="C41" s="84"/>
      <c r="D41" s="78"/>
      <c r="E41" s="79"/>
      <c r="F41" s="80"/>
      <c r="G41" s="81">
        <v>0</v>
      </c>
      <c r="H41" s="82">
        <v>0</v>
      </c>
      <c r="I41" s="83">
        <v>1</v>
      </c>
      <c r="J41" s="67">
        <f t="shared" si="1"/>
        <v>0</v>
      </c>
      <c r="K41" s="68">
        <f t="shared" si="3"/>
        <v>0</v>
      </c>
      <c r="L41" s="68">
        <f t="shared" si="0"/>
        <v>0</v>
      </c>
      <c r="M41" s="68">
        <f t="shared" si="4"/>
        <v>0</v>
      </c>
      <c r="N41" s="68">
        <f t="shared" si="2"/>
        <v>0</v>
      </c>
      <c r="P41" s="13"/>
      <c r="Q41" s="21"/>
      <c r="R41" s="21"/>
      <c r="S41" s="21"/>
      <c r="T41" s="21"/>
      <c r="U41" s="21"/>
      <c r="V41" s="21"/>
      <c r="W41" s="21">
        <f t="shared" si="5"/>
        <v>10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customFormat="1">
      <c r="A42" s="54">
        <v>29</v>
      </c>
      <c r="B42" s="84"/>
      <c r="C42" s="84"/>
      <c r="D42" s="78"/>
      <c r="E42" s="79"/>
      <c r="F42" s="80"/>
      <c r="G42" s="81">
        <v>0</v>
      </c>
      <c r="H42" s="82">
        <v>0</v>
      </c>
      <c r="I42" s="83">
        <v>1</v>
      </c>
      <c r="J42" s="67">
        <f t="shared" si="1"/>
        <v>0</v>
      </c>
      <c r="K42" s="68">
        <f t="shared" si="3"/>
        <v>0</v>
      </c>
      <c r="L42" s="68">
        <f t="shared" si="0"/>
        <v>0</v>
      </c>
      <c r="M42" s="68">
        <f t="shared" si="4"/>
        <v>0</v>
      </c>
      <c r="N42" s="68">
        <f t="shared" si="2"/>
        <v>0</v>
      </c>
      <c r="P42" s="13"/>
      <c r="Q42" s="21"/>
      <c r="R42" s="21"/>
      <c r="S42" s="21"/>
      <c r="T42" s="21"/>
      <c r="U42" s="21"/>
      <c r="V42" s="21"/>
      <c r="W42" s="21">
        <f t="shared" si="5"/>
        <v>10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customFormat="1">
      <c r="A43" s="54">
        <v>30</v>
      </c>
      <c r="B43" s="84"/>
      <c r="C43" s="84"/>
      <c r="D43" s="78"/>
      <c r="E43" s="79"/>
      <c r="F43" s="80"/>
      <c r="G43" s="81">
        <v>0</v>
      </c>
      <c r="H43" s="82">
        <v>0</v>
      </c>
      <c r="I43" s="83">
        <v>1</v>
      </c>
      <c r="J43" s="67">
        <f t="shared" si="1"/>
        <v>0</v>
      </c>
      <c r="K43" s="68">
        <f t="shared" si="3"/>
        <v>0</v>
      </c>
      <c r="L43" s="68">
        <f t="shared" si="0"/>
        <v>0</v>
      </c>
      <c r="M43" s="68">
        <f t="shared" si="4"/>
        <v>0</v>
      </c>
      <c r="N43" s="68">
        <f t="shared" si="2"/>
        <v>0</v>
      </c>
      <c r="P43" s="13"/>
      <c r="Q43" s="21"/>
      <c r="R43" s="21"/>
      <c r="S43" s="21"/>
      <c r="T43" s="21"/>
      <c r="U43" s="21"/>
      <c r="V43" s="21"/>
      <c r="W43" s="21">
        <f t="shared" si="5"/>
        <v>10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customFormat="1">
      <c r="A44" s="54">
        <v>31</v>
      </c>
      <c r="B44" s="84"/>
      <c r="C44" s="84"/>
      <c r="D44" s="78"/>
      <c r="E44" s="79"/>
      <c r="F44" s="80"/>
      <c r="G44" s="81">
        <v>0</v>
      </c>
      <c r="H44" s="82">
        <v>0</v>
      </c>
      <c r="I44" s="83">
        <v>1</v>
      </c>
      <c r="J44" s="67">
        <f t="shared" si="1"/>
        <v>0</v>
      </c>
      <c r="K44" s="68">
        <f t="shared" si="3"/>
        <v>0</v>
      </c>
      <c r="L44" s="68">
        <f t="shared" si="0"/>
        <v>0</v>
      </c>
      <c r="M44" s="68">
        <f t="shared" si="4"/>
        <v>0</v>
      </c>
      <c r="N44" s="68">
        <f t="shared" si="2"/>
        <v>0</v>
      </c>
      <c r="P44" s="13"/>
      <c r="Q44" s="21"/>
      <c r="R44" s="21"/>
      <c r="S44" s="21"/>
      <c r="T44" s="21"/>
      <c r="U44" s="21"/>
      <c r="V44" s="21"/>
      <c r="W44" s="21">
        <f t="shared" si="5"/>
        <v>10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customFormat="1">
      <c r="A45" s="54">
        <v>32</v>
      </c>
      <c r="B45" s="84"/>
      <c r="C45" s="84"/>
      <c r="D45" s="78"/>
      <c r="E45" s="79"/>
      <c r="F45" s="80"/>
      <c r="G45" s="81">
        <v>0</v>
      </c>
      <c r="H45" s="82">
        <v>0</v>
      </c>
      <c r="I45" s="83">
        <v>1</v>
      </c>
      <c r="J45" s="67">
        <f t="shared" si="1"/>
        <v>0</v>
      </c>
      <c r="K45" s="68">
        <f t="shared" si="3"/>
        <v>0</v>
      </c>
      <c r="L45" s="68">
        <f t="shared" si="0"/>
        <v>0</v>
      </c>
      <c r="M45" s="68">
        <f t="shared" si="4"/>
        <v>0</v>
      </c>
      <c r="N45" s="68">
        <f t="shared" si="2"/>
        <v>0</v>
      </c>
      <c r="P45" s="13"/>
      <c r="Q45" s="21"/>
      <c r="R45" s="21"/>
      <c r="S45" s="21"/>
      <c r="T45" s="21"/>
      <c r="U45" s="21"/>
      <c r="V45" s="21"/>
      <c r="W45" s="21">
        <f t="shared" si="5"/>
        <v>10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customFormat="1">
      <c r="A46" s="54">
        <v>33</v>
      </c>
      <c r="B46" s="84"/>
      <c r="C46" s="84"/>
      <c r="D46" s="78"/>
      <c r="E46" s="79"/>
      <c r="F46" s="80"/>
      <c r="G46" s="81">
        <v>0</v>
      </c>
      <c r="H46" s="82">
        <v>0</v>
      </c>
      <c r="I46" s="83">
        <v>1</v>
      </c>
      <c r="J46" s="67">
        <f t="shared" si="1"/>
        <v>0</v>
      </c>
      <c r="K46" s="68">
        <f t="shared" si="3"/>
        <v>0</v>
      </c>
      <c r="L46" s="68">
        <f t="shared" si="0"/>
        <v>0</v>
      </c>
      <c r="M46" s="68">
        <f t="shared" si="4"/>
        <v>0</v>
      </c>
      <c r="N46" s="68">
        <f t="shared" si="2"/>
        <v>0</v>
      </c>
      <c r="P46" s="13"/>
      <c r="Q46" s="21"/>
      <c r="R46" s="21"/>
      <c r="S46" s="21"/>
      <c r="T46" s="21"/>
      <c r="U46" s="21"/>
      <c r="V46" s="21"/>
      <c r="W46" s="21">
        <f t="shared" si="5"/>
        <v>10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customFormat="1">
      <c r="A47" s="54">
        <v>34</v>
      </c>
      <c r="B47" s="84"/>
      <c r="C47" s="84"/>
      <c r="D47" s="78"/>
      <c r="E47" s="79"/>
      <c r="F47" s="80"/>
      <c r="G47" s="81">
        <v>0</v>
      </c>
      <c r="H47" s="82">
        <v>0</v>
      </c>
      <c r="I47" s="83">
        <v>1</v>
      </c>
      <c r="J47" s="67">
        <f t="shared" si="1"/>
        <v>0</v>
      </c>
      <c r="K47" s="68">
        <f t="shared" si="3"/>
        <v>0</v>
      </c>
      <c r="L47" s="68">
        <f t="shared" si="0"/>
        <v>0</v>
      </c>
      <c r="M47" s="68">
        <f t="shared" si="4"/>
        <v>0</v>
      </c>
      <c r="N47" s="68">
        <f t="shared" si="2"/>
        <v>0</v>
      </c>
      <c r="P47" s="13"/>
      <c r="Q47" s="21"/>
      <c r="R47" s="21"/>
      <c r="S47" s="21"/>
      <c r="T47" s="21"/>
      <c r="U47" s="21"/>
      <c r="V47" s="21"/>
      <c r="W47" s="21">
        <f t="shared" si="5"/>
        <v>10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customFormat="1">
      <c r="A48" s="54">
        <v>35</v>
      </c>
      <c r="B48" s="84"/>
      <c r="C48" s="84"/>
      <c r="D48" s="78"/>
      <c r="E48" s="79"/>
      <c r="F48" s="80"/>
      <c r="G48" s="81">
        <v>0</v>
      </c>
      <c r="H48" s="82">
        <v>0</v>
      </c>
      <c r="I48" s="83">
        <v>1</v>
      </c>
      <c r="J48" s="67">
        <f t="shared" si="1"/>
        <v>0</v>
      </c>
      <c r="K48" s="68">
        <f t="shared" si="3"/>
        <v>0</v>
      </c>
      <c r="L48" s="68">
        <f t="shared" si="0"/>
        <v>0</v>
      </c>
      <c r="M48" s="68">
        <f t="shared" si="4"/>
        <v>0</v>
      </c>
      <c r="N48" s="68">
        <f t="shared" si="2"/>
        <v>0</v>
      </c>
      <c r="P48" s="13"/>
      <c r="Q48" s="21"/>
      <c r="R48" s="21"/>
      <c r="S48" s="21"/>
      <c r="T48" s="21"/>
      <c r="U48" s="21"/>
      <c r="V48" s="21"/>
      <c r="W48" s="21">
        <f t="shared" si="5"/>
        <v>10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customFormat="1">
      <c r="A49" s="54">
        <v>36</v>
      </c>
      <c r="B49" s="84"/>
      <c r="C49" s="84"/>
      <c r="D49" s="78"/>
      <c r="E49" s="79"/>
      <c r="F49" s="80"/>
      <c r="G49" s="81">
        <v>0</v>
      </c>
      <c r="H49" s="82">
        <v>0</v>
      </c>
      <c r="I49" s="83">
        <v>1</v>
      </c>
      <c r="J49" s="67">
        <f t="shared" si="1"/>
        <v>0</v>
      </c>
      <c r="K49" s="68">
        <f t="shared" si="3"/>
        <v>0</v>
      </c>
      <c r="L49" s="68">
        <f t="shared" si="0"/>
        <v>0</v>
      </c>
      <c r="M49" s="68">
        <f t="shared" si="4"/>
        <v>0</v>
      </c>
      <c r="N49" s="68">
        <f t="shared" si="2"/>
        <v>0</v>
      </c>
      <c r="P49" s="13"/>
      <c r="Q49" s="21"/>
      <c r="R49" s="21"/>
      <c r="S49" s="21"/>
      <c r="T49" s="21"/>
      <c r="U49" s="21"/>
      <c r="V49" s="21"/>
      <c r="W49" s="21">
        <f t="shared" si="5"/>
        <v>10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customFormat="1">
      <c r="A50" s="54">
        <v>37</v>
      </c>
      <c r="B50" s="84"/>
      <c r="C50" s="84"/>
      <c r="D50" s="78"/>
      <c r="E50" s="79"/>
      <c r="F50" s="80"/>
      <c r="G50" s="81">
        <v>0</v>
      </c>
      <c r="H50" s="82">
        <v>0</v>
      </c>
      <c r="I50" s="83">
        <v>1</v>
      </c>
      <c r="J50" s="67">
        <f t="shared" si="1"/>
        <v>0</v>
      </c>
      <c r="K50" s="68">
        <f t="shared" si="3"/>
        <v>0</v>
      </c>
      <c r="L50" s="68">
        <f t="shared" si="0"/>
        <v>0</v>
      </c>
      <c r="M50" s="68">
        <f t="shared" si="4"/>
        <v>0</v>
      </c>
      <c r="N50" s="68">
        <f t="shared" si="2"/>
        <v>0</v>
      </c>
      <c r="P50" s="13"/>
      <c r="Q50" s="21"/>
      <c r="R50" s="21"/>
      <c r="S50" s="21"/>
      <c r="T50" s="21"/>
      <c r="U50" s="21"/>
      <c r="V50" s="21"/>
      <c r="W50" s="21">
        <f t="shared" si="5"/>
        <v>10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customFormat="1">
      <c r="A51" s="54">
        <v>38</v>
      </c>
      <c r="B51" s="84"/>
      <c r="C51" s="84"/>
      <c r="D51" s="78"/>
      <c r="E51" s="79"/>
      <c r="F51" s="80"/>
      <c r="G51" s="81">
        <v>0</v>
      </c>
      <c r="H51" s="82">
        <v>0</v>
      </c>
      <c r="I51" s="83">
        <v>1</v>
      </c>
      <c r="J51" s="67">
        <f t="shared" si="1"/>
        <v>0</v>
      </c>
      <c r="K51" s="68">
        <f t="shared" si="3"/>
        <v>0</v>
      </c>
      <c r="L51" s="68">
        <f t="shared" si="0"/>
        <v>0</v>
      </c>
      <c r="M51" s="68">
        <f t="shared" si="4"/>
        <v>0</v>
      </c>
      <c r="N51" s="68">
        <f t="shared" si="2"/>
        <v>0</v>
      </c>
      <c r="P51" s="13"/>
      <c r="Q51" s="21"/>
      <c r="R51" s="21"/>
      <c r="S51" s="21"/>
      <c r="T51" s="21"/>
      <c r="U51" s="21"/>
      <c r="V51" s="21"/>
      <c r="W51" s="21">
        <f t="shared" si="5"/>
        <v>10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customFormat="1">
      <c r="A52" s="54">
        <v>39</v>
      </c>
      <c r="B52" s="84"/>
      <c r="C52" s="84"/>
      <c r="D52" s="78"/>
      <c r="E52" s="79"/>
      <c r="F52" s="80"/>
      <c r="G52" s="81">
        <v>0</v>
      </c>
      <c r="H52" s="82">
        <v>0</v>
      </c>
      <c r="I52" s="83">
        <v>1</v>
      </c>
      <c r="J52" s="67">
        <f t="shared" si="1"/>
        <v>0</v>
      </c>
      <c r="K52" s="68">
        <f t="shared" si="3"/>
        <v>0</v>
      </c>
      <c r="L52" s="68">
        <f t="shared" si="0"/>
        <v>0</v>
      </c>
      <c r="M52" s="68">
        <f t="shared" si="4"/>
        <v>0</v>
      </c>
      <c r="N52" s="68">
        <f t="shared" si="2"/>
        <v>0</v>
      </c>
      <c r="P52" s="13"/>
      <c r="Q52" s="21"/>
      <c r="R52" s="21"/>
      <c r="S52" s="21"/>
      <c r="T52" s="21"/>
      <c r="U52" s="21"/>
      <c r="V52" s="21"/>
      <c r="W52" s="21">
        <f t="shared" si="5"/>
        <v>10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customFormat="1">
      <c r="A53" s="54">
        <v>40</v>
      </c>
      <c r="B53" s="84"/>
      <c r="C53" s="84"/>
      <c r="D53" s="78"/>
      <c r="E53" s="79"/>
      <c r="F53" s="80"/>
      <c r="G53" s="81">
        <v>0</v>
      </c>
      <c r="H53" s="82">
        <v>0</v>
      </c>
      <c r="I53" s="83">
        <v>1</v>
      </c>
      <c r="J53" s="67">
        <f t="shared" si="1"/>
        <v>0</v>
      </c>
      <c r="K53" s="68">
        <f t="shared" si="3"/>
        <v>0</v>
      </c>
      <c r="L53" s="68">
        <f t="shared" si="0"/>
        <v>0</v>
      </c>
      <c r="M53" s="68">
        <f t="shared" si="4"/>
        <v>0</v>
      </c>
      <c r="N53" s="68">
        <f t="shared" si="2"/>
        <v>0</v>
      </c>
      <c r="P53" s="13"/>
      <c r="Q53" s="21"/>
      <c r="R53" s="21"/>
      <c r="S53" s="21"/>
      <c r="T53" s="21"/>
      <c r="U53" s="21"/>
      <c r="V53" s="21"/>
      <c r="W53" s="21">
        <f t="shared" si="5"/>
        <v>10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customFormat="1">
      <c r="A54" s="54">
        <v>41</v>
      </c>
      <c r="B54" s="84"/>
      <c r="C54" s="84"/>
      <c r="D54" s="78"/>
      <c r="E54" s="79"/>
      <c r="F54" s="80"/>
      <c r="G54" s="81">
        <v>0</v>
      </c>
      <c r="H54" s="82">
        <v>0</v>
      </c>
      <c r="I54" s="83">
        <v>1</v>
      </c>
      <c r="J54" s="67">
        <f t="shared" si="1"/>
        <v>0</v>
      </c>
      <c r="K54" s="68">
        <f t="shared" si="3"/>
        <v>0</v>
      </c>
      <c r="L54" s="68">
        <f t="shared" si="0"/>
        <v>0</v>
      </c>
      <c r="M54" s="68">
        <f t="shared" si="4"/>
        <v>0</v>
      </c>
      <c r="N54" s="68">
        <f t="shared" si="2"/>
        <v>0</v>
      </c>
      <c r="P54" s="13"/>
      <c r="Q54" s="21"/>
      <c r="R54" s="21"/>
      <c r="S54" s="21"/>
      <c r="T54" s="21"/>
      <c r="U54" s="21"/>
      <c r="V54" s="21"/>
      <c r="W54" s="21">
        <f t="shared" si="5"/>
        <v>10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customFormat="1">
      <c r="A55" s="54">
        <v>42</v>
      </c>
      <c r="B55" s="84"/>
      <c r="C55" s="84"/>
      <c r="D55" s="78"/>
      <c r="E55" s="79"/>
      <c r="F55" s="80"/>
      <c r="G55" s="81">
        <v>0</v>
      </c>
      <c r="H55" s="82">
        <v>0</v>
      </c>
      <c r="I55" s="83">
        <v>1</v>
      </c>
      <c r="J55" s="67">
        <f t="shared" si="1"/>
        <v>0</v>
      </c>
      <c r="K55" s="68">
        <f t="shared" si="3"/>
        <v>0</v>
      </c>
      <c r="L55" s="68">
        <f t="shared" si="0"/>
        <v>0</v>
      </c>
      <c r="M55" s="68">
        <f t="shared" si="4"/>
        <v>0</v>
      </c>
      <c r="N55" s="68">
        <f t="shared" si="2"/>
        <v>0</v>
      </c>
      <c r="P55" s="13"/>
      <c r="Q55" s="21"/>
      <c r="R55" s="21"/>
      <c r="S55" s="21"/>
      <c r="T55" s="21"/>
      <c r="U55" s="21"/>
      <c r="V55" s="21"/>
      <c r="W55" s="21">
        <f t="shared" si="5"/>
        <v>10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customFormat="1">
      <c r="A56" s="54">
        <v>43</v>
      </c>
      <c r="B56" s="84"/>
      <c r="C56" s="84"/>
      <c r="D56" s="78"/>
      <c r="E56" s="79"/>
      <c r="F56" s="80"/>
      <c r="G56" s="81">
        <v>0</v>
      </c>
      <c r="H56" s="82">
        <v>0</v>
      </c>
      <c r="I56" s="83">
        <v>1</v>
      </c>
      <c r="J56" s="67">
        <f t="shared" si="1"/>
        <v>0</v>
      </c>
      <c r="K56" s="68">
        <f t="shared" si="3"/>
        <v>0</v>
      </c>
      <c r="L56" s="68">
        <f t="shared" si="0"/>
        <v>0</v>
      </c>
      <c r="M56" s="68">
        <f t="shared" si="4"/>
        <v>0</v>
      </c>
      <c r="N56" s="68">
        <f t="shared" si="2"/>
        <v>0</v>
      </c>
      <c r="P56" s="13"/>
      <c r="Q56" s="21"/>
      <c r="R56" s="21"/>
      <c r="S56" s="21"/>
      <c r="T56" s="21"/>
      <c r="U56" s="21"/>
      <c r="V56" s="21"/>
      <c r="W56" s="21">
        <f t="shared" si="5"/>
        <v>10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customFormat="1">
      <c r="A57" s="54">
        <v>44</v>
      </c>
      <c r="B57" s="84"/>
      <c r="C57" s="84"/>
      <c r="D57" s="78"/>
      <c r="E57" s="79"/>
      <c r="F57" s="80"/>
      <c r="G57" s="81">
        <v>0</v>
      </c>
      <c r="H57" s="82">
        <v>0</v>
      </c>
      <c r="I57" s="83">
        <v>1</v>
      </c>
      <c r="J57" s="67">
        <f t="shared" si="1"/>
        <v>0</v>
      </c>
      <c r="K57" s="68">
        <f t="shared" si="3"/>
        <v>0</v>
      </c>
      <c r="L57" s="68">
        <f t="shared" si="0"/>
        <v>0</v>
      </c>
      <c r="M57" s="68">
        <f t="shared" si="4"/>
        <v>0</v>
      </c>
      <c r="N57" s="68">
        <f t="shared" si="2"/>
        <v>0</v>
      </c>
      <c r="P57" s="13"/>
      <c r="Q57" s="21"/>
      <c r="R57" s="21"/>
      <c r="S57" s="21"/>
      <c r="T57" s="21"/>
      <c r="U57" s="21"/>
      <c r="V57" s="21"/>
      <c r="W57" s="21">
        <f t="shared" si="5"/>
        <v>10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customFormat="1">
      <c r="A58" s="54">
        <v>45</v>
      </c>
      <c r="B58" s="84"/>
      <c r="C58" s="84"/>
      <c r="D58" s="78"/>
      <c r="E58" s="79"/>
      <c r="F58" s="80"/>
      <c r="G58" s="81">
        <v>0</v>
      </c>
      <c r="H58" s="82">
        <v>0</v>
      </c>
      <c r="I58" s="83">
        <v>1</v>
      </c>
      <c r="J58" s="67">
        <f t="shared" si="1"/>
        <v>0</v>
      </c>
      <c r="K58" s="68">
        <f t="shared" si="3"/>
        <v>0</v>
      </c>
      <c r="L58" s="68">
        <f t="shared" si="0"/>
        <v>0</v>
      </c>
      <c r="M58" s="68">
        <f t="shared" si="4"/>
        <v>0</v>
      </c>
      <c r="N58" s="68">
        <f t="shared" si="2"/>
        <v>0</v>
      </c>
      <c r="P58" s="13"/>
      <c r="Q58" s="21"/>
      <c r="R58" s="21"/>
      <c r="S58" s="21"/>
      <c r="T58" s="21"/>
      <c r="U58" s="21"/>
      <c r="V58" s="21"/>
      <c r="W58" s="21">
        <f t="shared" si="5"/>
        <v>10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customFormat="1">
      <c r="A59" s="54">
        <v>46</v>
      </c>
      <c r="B59" s="84"/>
      <c r="C59" s="84"/>
      <c r="D59" s="78"/>
      <c r="E59" s="79"/>
      <c r="F59" s="80"/>
      <c r="G59" s="81">
        <v>0</v>
      </c>
      <c r="H59" s="82">
        <v>0</v>
      </c>
      <c r="I59" s="83">
        <v>1</v>
      </c>
      <c r="J59" s="67">
        <f t="shared" si="1"/>
        <v>0</v>
      </c>
      <c r="K59" s="68">
        <f t="shared" si="3"/>
        <v>0</v>
      </c>
      <c r="L59" s="68">
        <f t="shared" si="0"/>
        <v>0</v>
      </c>
      <c r="M59" s="68">
        <f t="shared" si="4"/>
        <v>0</v>
      </c>
      <c r="N59" s="68">
        <f t="shared" si="2"/>
        <v>0</v>
      </c>
      <c r="P59" s="13"/>
      <c r="Q59" s="21"/>
      <c r="R59" s="21"/>
      <c r="S59" s="21"/>
      <c r="T59" s="21"/>
      <c r="U59" s="21"/>
      <c r="V59" s="21"/>
      <c r="W59" s="21">
        <f t="shared" si="5"/>
        <v>10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customFormat="1">
      <c r="A60" s="54">
        <v>47</v>
      </c>
      <c r="B60" s="84"/>
      <c r="C60" s="84"/>
      <c r="D60" s="78"/>
      <c r="E60" s="79"/>
      <c r="F60" s="80"/>
      <c r="G60" s="81">
        <v>0</v>
      </c>
      <c r="H60" s="82">
        <v>0</v>
      </c>
      <c r="I60" s="83">
        <v>1</v>
      </c>
      <c r="J60" s="67">
        <f t="shared" si="1"/>
        <v>0</v>
      </c>
      <c r="K60" s="68">
        <f t="shared" si="3"/>
        <v>0</v>
      </c>
      <c r="L60" s="68">
        <f t="shared" si="0"/>
        <v>0</v>
      </c>
      <c r="M60" s="68">
        <f t="shared" si="4"/>
        <v>0</v>
      </c>
      <c r="N60" s="68">
        <f t="shared" si="2"/>
        <v>0</v>
      </c>
      <c r="P60" s="13"/>
      <c r="Q60" s="21"/>
      <c r="R60" s="21"/>
      <c r="S60" s="21"/>
      <c r="T60" s="21"/>
      <c r="U60" s="21"/>
      <c r="V60" s="21"/>
      <c r="W60" s="21">
        <f t="shared" si="5"/>
        <v>10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customFormat="1">
      <c r="A61" s="54">
        <v>48</v>
      </c>
      <c r="B61" s="84"/>
      <c r="C61" s="84"/>
      <c r="D61" s="78"/>
      <c r="E61" s="79"/>
      <c r="F61" s="80"/>
      <c r="G61" s="81">
        <v>0</v>
      </c>
      <c r="H61" s="82">
        <v>0</v>
      </c>
      <c r="I61" s="83">
        <v>1</v>
      </c>
      <c r="J61" s="67">
        <f t="shared" si="1"/>
        <v>0</v>
      </c>
      <c r="K61" s="68">
        <f t="shared" si="3"/>
        <v>0</v>
      </c>
      <c r="L61" s="68">
        <f t="shared" si="0"/>
        <v>0</v>
      </c>
      <c r="M61" s="68">
        <f t="shared" si="4"/>
        <v>0</v>
      </c>
      <c r="N61" s="68">
        <f t="shared" si="2"/>
        <v>0</v>
      </c>
      <c r="P61" s="13"/>
      <c r="Q61" s="21"/>
      <c r="R61" s="21"/>
      <c r="S61" s="21"/>
      <c r="T61" s="21"/>
      <c r="U61" s="21"/>
      <c r="V61" s="21"/>
      <c r="W61" s="21">
        <f t="shared" si="5"/>
        <v>10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customFormat="1">
      <c r="A62" s="54">
        <v>49</v>
      </c>
      <c r="B62" s="84"/>
      <c r="C62" s="84"/>
      <c r="D62" s="78"/>
      <c r="E62" s="79"/>
      <c r="F62" s="80"/>
      <c r="G62" s="81">
        <v>0</v>
      </c>
      <c r="H62" s="82">
        <v>0</v>
      </c>
      <c r="I62" s="83">
        <v>1</v>
      </c>
      <c r="J62" s="67">
        <f t="shared" si="1"/>
        <v>0</v>
      </c>
      <c r="K62" s="68">
        <f t="shared" si="3"/>
        <v>0</v>
      </c>
      <c r="L62" s="68">
        <f t="shared" si="0"/>
        <v>0</v>
      </c>
      <c r="M62" s="68">
        <f t="shared" si="4"/>
        <v>0</v>
      </c>
      <c r="N62" s="68">
        <f t="shared" si="2"/>
        <v>0</v>
      </c>
      <c r="P62" s="13"/>
      <c r="Q62" s="21"/>
      <c r="R62" s="21"/>
      <c r="S62" s="21"/>
      <c r="T62" s="21"/>
      <c r="U62" s="21"/>
      <c r="V62" s="21"/>
      <c r="W62" s="21">
        <f t="shared" si="5"/>
        <v>10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customFormat="1">
      <c r="A63" s="54">
        <v>50</v>
      </c>
      <c r="B63" s="84"/>
      <c r="C63" s="84"/>
      <c r="D63" s="78"/>
      <c r="E63" s="79"/>
      <c r="F63" s="80"/>
      <c r="G63" s="81">
        <v>0</v>
      </c>
      <c r="H63" s="82">
        <v>0</v>
      </c>
      <c r="I63" s="83">
        <v>1</v>
      </c>
      <c r="J63" s="67">
        <f t="shared" si="1"/>
        <v>0</v>
      </c>
      <c r="K63" s="68">
        <f t="shared" si="3"/>
        <v>0</v>
      </c>
      <c r="L63" s="68">
        <f t="shared" si="0"/>
        <v>0</v>
      </c>
      <c r="M63" s="68">
        <f t="shared" si="4"/>
        <v>0</v>
      </c>
      <c r="N63" s="68">
        <f t="shared" si="2"/>
        <v>0</v>
      </c>
      <c r="P63" s="13"/>
      <c r="Q63" s="21"/>
      <c r="R63" s="21"/>
      <c r="S63" s="21"/>
      <c r="T63" s="21"/>
      <c r="U63" s="21"/>
      <c r="V63" s="21"/>
      <c r="W63" s="21">
        <f t="shared" si="5"/>
        <v>10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customFormat="1">
      <c r="A64" s="54">
        <v>51</v>
      </c>
      <c r="B64" s="84"/>
      <c r="C64" s="84"/>
      <c r="D64" s="78"/>
      <c r="E64" s="79"/>
      <c r="F64" s="80"/>
      <c r="G64" s="81">
        <v>0</v>
      </c>
      <c r="H64" s="82">
        <v>0</v>
      </c>
      <c r="I64" s="83">
        <v>1</v>
      </c>
      <c r="J64" s="67">
        <f t="shared" si="1"/>
        <v>0</v>
      </c>
      <c r="K64" s="68">
        <f t="shared" si="3"/>
        <v>0</v>
      </c>
      <c r="L64" s="68">
        <f t="shared" si="0"/>
        <v>0</v>
      </c>
      <c r="M64" s="68">
        <f t="shared" si="4"/>
        <v>0</v>
      </c>
      <c r="N64" s="68">
        <f t="shared" si="2"/>
        <v>0</v>
      </c>
      <c r="P64" s="13"/>
      <c r="Q64" s="21"/>
      <c r="R64" s="21"/>
      <c r="S64" s="21"/>
      <c r="T64" s="21"/>
      <c r="U64" s="21"/>
      <c r="V64" s="21"/>
      <c r="W64" s="21">
        <f t="shared" si="5"/>
        <v>10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customFormat="1">
      <c r="A65" s="54">
        <v>52</v>
      </c>
      <c r="B65" s="84"/>
      <c r="C65" s="84"/>
      <c r="D65" s="78"/>
      <c r="E65" s="79"/>
      <c r="F65" s="80"/>
      <c r="G65" s="81">
        <v>0</v>
      </c>
      <c r="H65" s="82">
        <v>0</v>
      </c>
      <c r="I65" s="83">
        <v>1</v>
      </c>
      <c r="J65" s="67">
        <f t="shared" si="1"/>
        <v>0</v>
      </c>
      <c r="K65" s="68">
        <f t="shared" si="3"/>
        <v>0</v>
      </c>
      <c r="L65" s="68">
        <f t="shared" si="0"/>
        <v>0</v>
      </c>
      <c r="M65" s="68">
        <f t="shared" si="4"/>
        <v>0</v>
      </c>
      <c r="N65" s="68">
        <f t="shared" si="2"/>
        <v>0</v>
      </c>
      <c r="P65" s="13"/>
      <c r="Q65" s="21"/>
      <c r="R65" s="21"/>
      <c r="S65" s="21"/>
      <c r="T65" s="21"/>
      <c r="U65" s="21"/>
      <c r="V65" s="21"/>
      <c r="W65" s="21">
        <f t="shared" si="5"/>
        <v>10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customFormat="1">
      <c r="A66" s="54">
        <v>53</v>
      </c>
      <c r="B66" s="84"/>
      <c r="C66" s="84"/>
      <c r="D66" s="78"/>
      <c r="E66" s="79"/>
      <c r="F66" s="80"/>
      <c r="G66" s="81">
        <v>0</v>
      </c>
      <c r="H66" s="82">
        <v>0</v>
      </c>
      <c r="I66" s="83">
        <v>1</v>
      </c>
      <c r="J66" s="67">
        <f t="shared" si="1"/>
        <v>0</v>
      </c>
      <c r="K66" s="68">
        <f t="shared" si="3"/>
        <v>0</v>
      </c>
      <c r="L66" s="68">
        <f t="shared" si="0"/>
        <v>0</v>
      </c>
      <c r="M66" s="68">
        <f t="shared" si="4"/>
        <v>0</v>
      </c>
      <c r="N66" s="68">
        <f t="shared" si="2"/>
        <v>0</v>
      </c>
      <c r="P66" s="13"/>
      <c r="Q66" s="21"/>
      <c r="R66" s="21"/>
      <c r="S66" s="21"/>
      <c r="T66" s="21"/>
      <c r="U66" s="21"/>
      <c r="V66" s="21"/>
      <c r="W66" s="21">
        <f t="shared" si="5"/>
        <v>10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customFormat="1">
      <c r="A67" s="54">
        <v>54</v>
      </c>
      <c r="B67" s="84"/>
      <c r="C67" s="84"/>
      <c r="D67" s="78"/>
      <c r="E67" s="79"/>
      <c r="F67" s="80"/>
      <c r="G67" s="81">
        <v>0</v>
      </c>
      <c r="H67" s="82">
        <v>0</v>
      </c>
      <c r="I67" s="83">
        <v>1</v>
      </c>
      <c r="J67" s="67">
        <f t="shared" si="1"/>
        <v>0</v>
      </c>
      <c r="K67" s="68">
        <f t="shared" si="3"/>
        <v>0</v>
      </c>
      <c r="L67" s="68">
        <f t="shared" si="0"/>
        <v>0</v>
      </c>
      <c r="M67" s="68">
        <f t="shared" si="4"/>
        <v>0</v>
      </c>
      <c r="N67" s="68">
        <f t="shared" si="2"/>
        <v>0</v>
      </c>
      <c r="P67" s="13"/>
      <c r="Q67" s="21"/>
      <c r="R67" s="21"/>
      <c r="S67" s="21"/>
      <c r="T67" s="21"/>
      <c r="U67" s="21"/>
      <c r="V67" s="21"/>
      <c r="W67" s="21">
        <f t="shared" si="5"/>
        <v>10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customFormat="1">
      <c r="A68" s="54">
        <v>55</v>
      </c>
      <c r="B68" s="84"/>
      <c r="C68" s="84"/>
      <c r="D68" s="78"/>
      <c r="E68" s="79"/>
      <c r="F68" s="80"/>
      <c r="G68" s="81">
        <v>0</v>
      </c>
      <c r="H68" s="82">
        <v>0</v>
      </c>
      <c r="I68" s="83">
        <v>1</v>
      </c>
      <c r="J68" s="67">
        <f t="shared" si="1"/>
        <v>0</v>
      </c>
      <c r="K68" s="68">
        <f t="shared" si="3"/>
        <v>0</v>
      </c>
      <c r="L68" s="68">
        <f t="shared" si="0"/>
        <v>0</v>
      </c>
      <c r="M68" s="68">
        <f t="shared" si="4"/>
        <v>0</v>
      </c>
      <c r="N68" s="68">
        <f t="shared" si="2"/>
        <v>0</v>
      </c>
      <c r="P68" s="13"/>
      <c r="Q68" s="21"/>
      <c r="R68" s="21"/>
      <c r="S68" s="21"/>
      <c r="T68" s="21"/>
      <c r="U68" s="21"/>
      <c r="V68" s="21"/>
      <c r="W68" s="21">
        <f t="shared" si="5"/>
        <v>10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customFormat="1">
      <c r="A69" s="54">
        <v>56</v>
      </c>
      <c r="B69" s="84"/>
      <c r="C69" s="84"/>
      <c r="D69" s="78"/>
      <c r="E69" s="79"/>
      <c r="F69" s="80"/>
      <c r="G69" s="81">
        <v>0</v>
      </c>
      <c r="H69" s="82">
        <v>0</v>
      </c>
      <c r="I69" s="83">
        <v>1</v>
      </c>
      <c r="J69" s="67">
        <f t="shared" si="1"/>
        <v>0</v>
      </c>
      <c r="K69" s="68">
        <f t="shared" si="3"/>
        <v>0</v>
      </c>
      <c r="L69" s="68">
        <f t="shared" si="0"/>
        <v>0</v>
      </c>
      <c r="M69" s="68">
        <f t="shared" si="4"/>
        <v>0</v>
      </c>
      <c r="N69" s="68">
        <f t="shared" si="2"/>
        <v>0</v>
      </c>
      <c r="P69" s="13"/>
      <c r="Q69" s="21"/>
      <c r="R69" s="21"/>
      <c r="S69" s="21"/>
      <c r="T69" s="21"/>
      <c r="U69" s="21"/>
      <c r="V69" s="21"/>
      <c r="W69" s="21">
        <f t="shared" si="5"/>
        <v>10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customFormat="1">
      <c r="A70" s="54">
        <v>57</v>
      </c>
      <c r="B70" s="84"/>
      <c r="C70" s="84"/>
      <c r="D70" s="78"/>
      <c r="E70" s="79"/>
      <c r="F70" s="80"/>
      <c r="G70" s="81">
        <v>0</v>
      </c>
      <c r="H70" s="82">
        <v>0</v>
      </c>
      <c r="I70" s="83">
        <v>1</v>
      </c>
      <c r="J70" s="67">
        <f t="shared" si="1"/>
        <v>0</v>
      </c>
      <c r="K70" s="68">
        <f t="shared" si="3"/>
        <v>0</v>
      </c>
      <c r="L70" s="68">
        <f t="shared" si="0"/>
        <v>0</v>
      </c>
      <c r="M70" s="68">
        <f t="shared" si="4"/>
        <v>0</v>
      </c>
      <c r="N70" s="68">
        <f t="shared" si="2"/>
        <v>0</v>
      </c>
      <c r="P70" s="13"/>
      <c r="Q70" s="21"/>
      <c r="R70" s="21"/>
      <c r="S70" s="21"/>
      <c r="T70" s="21"/>
      <c r="U70" s="21"/>
      <c r="V70" s="21"/>
      <c r="W70" s="21">
        <f t="shared" si="5"/>
        <v>10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customFormat="1">
      <c r="A71" s="54">
        <v>58</v>
      </c>
      <c r="B71" s="84"/>
      <c r="C71" s="84"/>
      <c r="D71" s="78"/>
      <c r="E71" s="79"/>
      <c r="F71" s="80"/>
      <c r="G71" s="81">
        <v>0</v>
      </c>
      <c r="H71" s="82">
        <v>0</v>
      </c>
      <c r="I71" s="83">
        <v>1</v>
      </c>
      <c r="J71" s="67">
        <f t="shared" si="1"/>
        <v>0</v>
      </c>
      <c r="K71" s="68">
        <f t="shared" si="3"/>
        <v>0</v>
      </c>
      <c r="L71" s="68">
        <f t="shared" si="0"/>
        <v>0</v>
      </c>
      <c r="M71" s="68">
        <f t="shared" si="4"/>
        <v>0</v>
      </c>
      <c r="N71" s="68">
        <f t="shared" si="2"/>
        <v>0</v>
      </c>
      <c r="P71" s="13"/>
      <c r="Q71" s="21"/>
      <c r="R71" s="21"/>
      <c r="S71" s="21"/>
      <c r="T71" s="21"/>
      <c r="U71" s="21"/>
      <c r="V71" s="21"/>
      <c r="W71" s="21">
        <f t="shared" si="5"/>
        <v>10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customFormat="1">
      <c r="A72" s="54">
        <v>59</v>
      </c>
      <c r="B72" s="84"/>
      <c r="C72" s="84"/>
      <c r="D72" s="78"/>
      <c r="E72" s="79"/>
      <c r="F72" s="80"/>
      <c r="G72" s="81">
        <v>0</v>
      </c>
      <c r="H72" s="82">
        <v>0</v>
      </c>
      <c r="I72" s="83">
        <v>1</v>
      </c>
      <c r="J72" s="67">
        <f t="shared" si="1"/>
        <v>0</v>
      </c>
      <c r="K72" s="68">
        <f t="shared" si="3"/>
        <v>0</v>
      </c>
      <c r="L72" s="68">
        <f t="shared" si="0"/>
        <v>0</v>
      </c>
      <c r="M72" s="68">
        <f t="shared" si="4"/>
        <v>0</v>
      </c>
      <c r="N72" s="68">
        <f t="shared" si="2"/>
        <v>0</v>
      </c>
      <c r="P72" s="13"/>
      <c r="Q72" s="21"/>
      <c r="R72" s="21"/>
      <c r="S72" s="21"/>
      <c r="T72" s="21"/>
      <c r="U72" s="21"/>
      <c r="V72" s="21"/>
      <c r="W72" s="21">
        <f t="shared" si="5"/>
        <v>10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customFormat="1">
      <c r="A73" s="54">
        <v>60</v>
      </c>
      <c r="B73" s="84"/>
      <c r="C73" s="84"/>
      <c r="D73" s="78"/>
      <c r="E73" s="79"/>
      <c r="F73" s="80"/>
      <c r="G73" s="81">
        <v>0</v>
      </c>
      <c r="H73" s="82">
        <v>0</v>
      </c>
      <c r="I73" s="83">
        <v>1</v>
      </c>
      <c r="J73" s="67">
        <f t="shared" si="1"/>
        <v>0</v>
      </c>
      <c r="K73" s="68">
        <f t="shared" si="3"/>
        <v>0</v>
      </c>
      <c r="L73" s="68">
        <f t="shared" si="0"/>
        <v>0</v>
      </c>
      <c r="M73" s="68">
        <f t="shared" si="4"/>
        <v>0</v>
      </c>
      <c r="N73" s="68">
        <f t="shared" si="2"/>
        <v>0</v>
      </c>
      <c r="P73" s="13"/>
      <c r="Q73" s="21"/>
      <c r="R73" s="21"/>
      <c r="S73" s="21"/>
      <c r="T73" s="21"/>
      <c r="U73" s="21"/>
      <c r="V73" s="21"/>
      <c r="W73" s="21">
        <f t="shared" si="5"/>
        <v>10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customFormat="1">
      <c r="A74" s="54">
        <v>61</v>
      </c>
      <c r="B74" s="84"/>
      <c r="C74" s="84"/>
      <c r="D74" s="78"/>
      <c r="E74" s="79"/>
      <c r="F74" s="80"/>
      <c r="G74" s="81">
        <v>0</v>
      </c>
      <c r="H74" s="82">
        <v>0</v>
      </c>
      <c r="I74" s="83">
        <v>1</v>
      </c>
      <c r="J74" s="67">
        <f t="shared" si="1"/>
        <v>0</v>
      </c>
      <c r="K74" s="68">
        <f t="shared" si="3"/>
        <v>0</v>
      </c>
      <c r="L74" s="68">
        <f t="shared" si="0"/>
        <v>0</v>
      </c>
      <c r="M74" s="68">
        <f t="shared" si="4"/>
        <v>0</v>
      </c>
      <c r="N74" s="68">
        <f t="shared" si="2"/>
        <v>0</v>
      </c>
      <c r="P74" s="13"/>
      <c r="Q74" s="21"/>
      <c r="R74" s="21"/>
      <c r="S74" s="21"/>
      <c r="T74" s="21"/>
      <c r="U74" s="21"/>
      <c r="V74" s="21"/>
      <c r="W74" s="21">
        <f t="shared" si="5"/>
        <v>10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customFormat="1">
      <c r="A75" s="54">
        <v>62</v>
      </c>
      <c r="B75" s="84"/>
      <c r="C75" s="84"/>
      <c r="D75" s="78"/>
      <c r="E75" s="79"/>
      <c r="F75" s="80"/>
      <c r="G75" s="81">
        <v>0</v>
      </c>
      <c r="H75" s="82">
        <v>0</v>
      </c>
      <c r="I75" s="83">
        <v>1</v>
      </c>
      <c r="J75" s="67">
        <f t="shared" si="1"/>
        <v>0</v>
      </c>
      <c r="K75" s="68">
        <f t="shared" si="3"/>
        <v>0</v>
      </c>
      <c r="L75" s="68">
        <f t="shared" si="0"/>
        <v>0</v>
      </c>
      <c r="M75" s="68">
        <f t="shared" si="4"/>
        <v>0</v>
      </c>
      <c r="N75" s="68">
        <f t="shared" si="2"/>
        <v>0</v>
      </c>
      <c r="P75" s="13"/>
      <c r="Q75" s="21"/>
      <c r="R75" s="21"/>
      <c r="S75" s="21"/>
      <c r="T75" s="21"/>
      <c r="U75" s="21"/>
      <c r="V75" s="21"/>
      <c r="W75" s="21">
        <f t="shared" si="5"/>
        <v>10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customFormat="1">
      <c r="A76" s="54">
        <v>63</v>
      </c>
      <c r="B76" s="84"/>
      <c r="C76" s="84"/>
      <c r="D76" s="78"/>
      <c r="E76" s="79"/>
      <c r="F76" s="80"/>
      <c r="G76" s="81">
        <v>0</v>
      </c>
      <c r="H76" s="82">
        <v>0</v>
      </c>
      <c r="I76" s="83">
        <v>1</v>
      </c>
      <c r="J76" s="67">
        <f t="shared" si="1"/>
        <v>0</v>
      </c>
      <c r="K76" s="68">
        <f t="shared" si="3"/>
        <v>0</v>
      </c>
      <c r="L76" s="68">
        <f t="shared" si="0"/>
        <v>0</v>
      </c>
      <c r="M76" s="68">
        <f t="shared" si="4"/>
        <v>0</v>
      </c>
      <c r="N76" s="68">
        <f t="shared" si="2"/>
        <v>0</v>
      </c>
      <c r="P76" s="13"/>
      <c r="Q76" s="21"/>
      <c r="R76" s="21"/>
      <c r="S76" s="21"/>
      <c r="T76" s="21"/>
      <c r="U76" s="21"/>
      <c r="V76" s="21"/>
      <c r="W76" s="21">
        <f t="shared" si="5"/>
        <v>10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customFormat="1">
      <c r="A77" s="54">
        <v>64</v>
      </c>
      <c r="B77" s="84"/>
      <c r="C77" s="84"/>
      <c r="D77" s="78"/>
      <c r="E77" s="79"/>
      <c r="F77" s="80"/>
      <c r="G77" s="81">
        <v>0</v>
      </c>
      <c r="H77" s="82">
        <v>0</v>
      </c>
      <c r="I77" s="83">
        <v>1</v>
      </c>
      <c r="J77" s="67">
        <f t="shared" si="1"/>
        <v>0</v>
      </c>
      <c r="K77" s="68">
        <f t="shared" si="3"/>
        <v>0</v>
      </c>
      <c r="L77" s="68">
        <f t="shared" si="0"/>
        <v>0</v>
      </c>
      <c r="M77" s="68">
        <f t="shared" si="4"/>
        <v>0</v>
      </c>
      <c r="N77" s="68">
        <f t="shared" si="2"/>
        <v>0</v>
      </c>
      <c r="P77" s="13"/>
      <c r="Q77" s="21"/>
      <c r="R77" s="21"/>
      <c r="S77" s="21"/>
      <c r="T77" s="21"/>
      <c r="U77" s="21"/>
      <c r="V77" s="21"/>
      <c r="W77" s="21">
        <f t="shared" si="5"/>
        <v>10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customFormat="1">
      <c r="A78" s="54">
        <v>65</v>
      </c>
      <c r="B78" s="84"/>
      <c r="C78" s="84"/>
      <c r="D78" s="78"/>
      <c r="E78" s="79"/>
      <c r="F78" s="80"/>
      <c r="G78" s="81">
        <v>0</v>
      </c>
      <c r="H78" s="82">
        <v>0</v>
      </c>
      <c r="I78" s="83">
        <v>1</v>
      </c>
      <c r="J78" s="67">
        <f t="shared" si="1"/>
        <v>0</v>
      </c>
      <c r="K78" s="68">
        <f t="shared" si="3"/>
        <v>0</v>
      </c>
      <c r="L78" s="68">
        <f t="shared" ref="L78:L141" si="6">ROUND(IF(H78&gt;=2600,2600,H78)*($F$5%+9.76%+6.5%)*I78*$D$8,2)</f>
        <v>0</v>
      </c>
      <c r="M78" s="68">
        <f t="shared" si="4"/>
        <v>0</v>
      </c>
      <c r="N78" s="68">
        <f t="shared" si="2"/>
        <v>0</v>
      </c>
      <c r="Q78" s="21"/>
      <c r="R78" s="21"/>
      <c r="S78" s="21"/>
      <c r="T78" s="21"/>
      <c r="U78" s="21"/>
      <c r="V78" s="21"/>
      <c r="W78" s="21">
        <f t="shared" si="5"/>
        <v>10</v>
      </c>
    </row>
    <row r="79" spans="1:36" customFormat="1">
      <c r="A79" s="54">
        <v>66</v>
      </c>
      <c r="B79" s="84"/>
      <c r="C79" s="84"/>
      <c r="D79" s="78"/>
      <c r="E79" s="79"/>
      <c r="F79" s="80"/>
      <c r="G79" s="81">
        <v>0</v>
      </c>
      <c r="H79" s="82">
        <v>0</v>
      </c>
      <c r="I79" s="83">
        <v>1</v>
      </c>
      <c r="J79" s="67">
        <f t="shared" ref="J79:J142" si="7">ROUND(IF(H79&gt;=2600,2600*$D$8,H79*$D$8),2)</f>
        <v>0</v>
      </c>
      <c r="K79" s="68">
        <f t="shared" si="3"/>
        <v>0</v>
      </c>
      <c r="L79" s="68">
        <f t="shared" si="6"/>
        <v>0</v>
      </c>
      <c r="M79" s="68">
        <f t="shared" si="4"/>
        <v>0</v>
      </c>
      <c r="N79" s="68">
        <f t="shared" ref="N79:N142" si="8">M79*$F$6</f>
        <v>0</v>
      </c>
      <c r="Q79" s="21"/>
      <c r="R79" s="21"/>
      <c r="S79" s="21"/>
      <c r="T79" s="21"/>
      <c r="U79" s="21"/>
      <c r="V79" s="21"/>
      <c r="W79" s="21">
        <f t="shared" si="5"/>
        <v>10</v>
      </c>
    </row>
    <row r="80" spans="1:36" customFormat="1">
      <c r="A80" s="54">
        <v>67</v>
      </c>
      <c r="B80" s="84"/>
      <c r="C80" s="84"/>
      <c r="D80" s="78"/>
      <c r="E80" s="79"/>
      <c r="F80" s="80"/>
      <c r="G80" s="81">
        <v>0</v>
      </c>
      <c r="H80" s="82">
        <v>0</v>
      </c>
      <c r="I80" s="83">
        <v>1</v>
      </c>
      <c r="J80" s="67">
        <f t="shared" si="7"/>
        <v>0</v>
      </c>
      <c r="K80" s="68">
        <f t="shared" ref="K80:K143" si="9">ROUND(IF(H80&gt;=2600,2600,H80)*(13.71%+(1-13.71%)*9%)*I80*$D$8,2)</f>
        <v>0</v>
      </c>
      <c r="L80" s="68">
        <f t="shared" si="6"/>
        <v>0</v>
      </c>
      <c r="M80" s="68">
        <f t="shared" ref="M80:M143" si="10">ROUND(L80+J80*(1-(13.71%+(1-13.71%)*9%)*(1-I80)),2)</f>
        <v>0</v>
      </c>
      <c r="N80" s="68">
        <f t="shared" si="8"/>
        <v>0</v>
      </c>
      <c r="Q80" s="21"/>
      <c r="R80" s="21"/>
      <c r="S80" s="21"/>
      <c r="T80" s="21"/>
      <c r="U80" s="21"/>
      <c r="V80" s="21"/>
      <c r="W80" s="21">
        <f t="shared" ref="W80:W143" si="11">IFERROR(MOD(9*MID(D80,1,1)+7*MID(D80,2,1)+3*MID(D80,3,1)+MID(D80,4,1)+9*MID(D80,5,1)+7*MID(D80,6,1)+3*MID(D80,7,1)+MID(D80,8,1)+9*MID(D80,9,1)+7*MID(D80,10,1),10),10)</f>
        <v>10</v>
      </c>
    </row>
    <row r="81" spans="1:23" customFormat="1">
      <c r="A81" s="54">
        <v>68</v>
      </c>
      <c r="B81" s="84"/>
      <c r="C81" s="84"/>
      <c r="D81" s="78"/>
      <c r="E81" s="79"/>
      <c r="F81" s="80"/>
      <c r="G81" s="81">
        <v>0</v>
      </c>
      <c r="H81" s="82">
        <v>0</v>
      </c>
      <c r="I81" s="83">
        <v>1</v>
      </c>
      <c r="J81" s="67">
        <f t="shared" si="7"/>
        <v>0</v>
      </c>
      <c r="K81" s="68">
        <f t="shared" si="9"/>
        <v>0</v>
      </c>
      <c r="L81" s="68">
        <f t="shared" si="6"/>
        <v>0</v>
      </c>
      <c r="M81" s="68">
        <f t="shared" si="10"/>
        <v>0</v>
      </c>
      <c r="N81" s="68">
        <f t="shared" si="8"/>
        <v>0</v>
      </c>
      <c r="Q81" s="21"/>
      <c r="R81" s="21"/>
      <c r="S81" s="21"/>
      <c r="T81" s="21"/>
      <c r="U81" s="21"/>
      <c r="V81" s="21"/>
      <c r="W81" s="21">
        <f t="shared" si="11"/>
        <v>10</v>
      </c>
    </row>
    <row r="82" spans="1:23" customFormat="1">
      <c r="A82" s="54">
        <v>69</v>
      </c>
      <c r="B82" s="84"/>
      <c r="C82" s="84"/>
      <c r="D82" s="78"/>
      <c r="E82" s="79"/>
      <c r="F82" s="80"/>
      <c r="G82" s="81">
        <v>0</v>
      </c>
      <c r="H82" s="82">
        <v>0</v>
      </c>
      <c r="I82" s="83">
        <v>1</v>
      </c>
      <c r="J82" s="67">
        <f t="shared" si="7"/>
        <v>0</v>
      </c>
      <c r="K82" s="68">
        <f t="shared" si="9"/>
        <v>0</v>
      </c>
      <c r="L82" s="68">
        <f t="shared" si="6"/>
        <v>0</v>
      </c>
      <c r="M82" s="68">
        <f t="shared" si="10"/>
        <v>0</v>
      </c>
      <c r="N82" s="68">
        <f t="shared" si="8"/>
        <v>0</v>
      </c>
      <c r="Q82" s="21"/>
      <c r="R82" s="21"/>
      <c r="S82" s="21"/>
      <c r="T82" s="21"/>
      <c r="U82" s="21"/>
      <c r="V82" s="21"/>
      <c r="W82" s="21">
        <f t="shared" si="11"/>
        <v>10</v>
      </c>
    </row>
    <row r="83" spans="1:23" customFormat="1">
      <c r="A83" s="54">
        <v>70</v>
      </c>
      <c r="B83" s="84"/>
      <c r="C83" s="84"/>
      <c r="D83" s="78"/>
      <c r="E83" s="79"/>
      <c r="F83" s="80"/>
      <c r="G83" s="81">
        <v>0</v>
      </c>
      <c r="H83" s="82">
        <v>0</v>
      </c>
      <c r="I83" s="83">
        <v>1</v>
      </c>
      <c r="J83" s="67">
        <f t="shared" si="7"/>
        <v>0</v>
      </c>
      <c r="K83" s="68">
        <f t="shared" si="9"/>
        <v>0</v>
      </c>
      <c r="L83" s="68">
        <f t="shared" si="6"/>
        <v>0</v>
      </c>
      <c r="M83" s="68">
        <f t="shared" si="10"/>
        <v>0</v>
      </c>
      <c r="N83" s="68">
        <f t="shared" si="8"/>
        <v>0</v>
      </c>
      <c r="Q83" s="21"/>
      <c r="R83" s="21"/>
      <c r="S83" s="21"/>
      <c r="T83" s="21"/>
      <c r="U83" s="21"/>
      <c r="V83" s="21"/>
      <c r="W83" s="21">
        <f t="shared" si="11"/>
        <v>10</v>
      </c>
    </row>
    <row r="84" spans="1:23" customFormat="1">
      <c r="A84" s="54">
        <v>71</v>
      </c>
      <c r="B84" s="84"/>
      <c r="C84" s="84"/>
      <c r="D84" s="78"/>
      <c r="E84" s="79"/>
      <c r="F84" s="80"/>
      <c r="G84" s="81">
        <v>0</v>
      </c>
      <c r="H84" s="82">
        <v>0</v>
      </c>
      <c r="I84" s="83">
        <v>1</v>
      </c>
      <c r="J84" s="67">
        <f t="shared" si="7"/>
        <v>0</v>
      </c>
      <c r="K84" s="68">
        <f t="shared" si="9"/>
        <v>0</v>
      </c>
      <c r="L84" s="68">
        <f t="shared" si="6"/>
        <v>0</v>
      </c>
      <c r="M84" s="68">
        <f t="shared" si="10"/>
        <v>0</v>
      </c>
      <c r="N84" s="68">
        <f t="shared" si="8"/>
        <v>0</v>
      </c>
      <c r="Q84" s="21"/>
      <c r="R84" s="21"/>
      <c r="S84" s="21"/>
      <c r="T84" s="21"/>
      <c r="U84" s="21"/>
      <c r="V84" s="21"/>
      <c r="W84" s="21">
        <f t="shared" si="11"/>
        <v>10</v>
      </c>
    </row>
    <row r="85" spans="1:23" customFormat="1">
      <c r="A85" s="54">
        <v>72</v>
      </c>
      <c r="B85" s="84"/>
      <c r="C85" s="84"/>
      <c r="D85" s="78"/>
      <c r="E85" s="79"/>
      <c r="F85" s="80"/>
      <c r="G85" s="81">
        <v>0</v>
      </c>
      <c r="H85" s="82">
        <v>0</v>
      </c>
      <c r="I85" s="83">
        <v>1</v>
      </c>
      <c r="J85" s="67">
        <f t="shared" si="7"/>
        <v>0</v>
      </c>
      <c r="K85" s="68">
        <f t="shared" si="9"/>
        <v>0</v>
      </c>
      <c r="L85" s="68">
        <f t="shared" si="6"/>
        <v>0</v>
      </c>
      <c r="M85" s="68">
        <f t="shared" si="10"/>
        <v>0</v>
      </c>
      <c r="N85" s="68">
        <f t="shared" si="8"/>
        <v>0</v>
      </c>
      <c r="Q85" s="21"/>
      <c r="R85" s="21"/>
      <c r="S85" s="21"/>
      <c r="T85" s="21"/>
      <c r="U85" s="21"/>
      <c r="V85" s="21"/>
      <c r="W85" s="21">
        <f t="shared" si="11"/>
        <v>10</v>
      </c>
    </row>
    <row r="86" spans="1:23" customFormat="1">
      <c r="A86" s="54">
        <v>73</v>
      </c>
      <c r="B86" s="84"/>
      <c r="C86" s="84"/>
      <c r="D86" s="78"/>
      <c r="E86" s="79"/>
      <c r="F86" s="80"/>
      <c r="G86" s="81">
        <v>0</v>
      </c>
      <c r="H86" s="82">
        <v>0</v>
      </c>
      <c r="I86" s="83">
        <v>1</v>
      </c>
      <c r="J86" s="67">
        <f t="shared" si="7"/>
        <v>0</v>
      </c>
      <c r="K86" s="68">
        <f t="shared" si="9"/>
        <v>0</v>
      </c>
      <c r="L86" s="68">
        <f t="shared" si="6"/>
        <v>0</v>
      </c>
      <c r="M86" s="68">
        <f t="shared" si="10"/>
        <v>0</v>
      </c>
      <c r="N86" s="68">
        <f t="shared" si="8"/>
        <v>0</v>
      </c>
      <c r="Q86" s="21"/>
      <c r="R86" s="21"/>
      <c r="S86" s="21"/>
      <c r="T86" s="21"/>
      <c r="U86" s="21"/>
      <c r="V86" s="21"/>
      <c r="W86" s="21">
        <f t="shared" si="11"/>
        <v>10</v>
      </c>
    </row>
    <row r="87" spans="1:23" customFormat="1">
      <c r="A87" s="54">
        <v>74</v>
      </c>
      <c r="B87" s="84"/>
      <c r="C87" s="84"/>
      <c r="D87" s="78"/>
      <c r="E87" s="79"/>
      <c r="F87" s="80"/>
      <c r="G87" s="81">
        <v>0</v>
      </c>
      <c r="H87" s="82">
        <v>0</v>
      </c>
      <c r="I87" s="83">
        <v>1</v>
      </c>
      <c r="J87" s="67">
        <f t="shared" si="7"/>
        <v>0</v>
      </c>
      <c r="K87" s="68">
        <f t="shared" si="9"/>
        <v>0</v>
      </c>
      <c r="L87" s="68">
        <f t="shared" si="6"/>
        <v>0</v>
      </c>
      <c r="M87" s="68">
        <f t="shared" si="10"/>
        <v>0</v>
      </c>
      <c r="N87" s="68">
        <f t="shared" si="8"/>
        <v>0</v>
      </c>
      <c r="Q87" s="21"/>
      <c r="R87" s="21"/>
      <c r="S87" s="21"/>
      <c r="T87" s="21"/>
      <c r="U87" s="21"/>
      <c r="V87" s="21"/>
      <c r="W87" s="21">
        <f t="shared" si="11"/>
        <v>10</v>
      </c>
    </row>
    <row r="88" spans="1:23" customFormat="1">
      <c r="A88" s="54">
        <v>75</v>
      </c>
      <c r="B88" s="84"/>
      <c r="C88" s="84"/>
      <c r="D88" s="78"/>
      <c r="E88" s="79"/>
      <c r="F88" s="80"/>
      <c r="G88" s="81">
        <v>0</v>
      </c>
      <c r="H88" s="82">
        <v>0</v>
      </c>
      <c r="I88" s="83">
        <v>1</v>
      </c>
      <c r="J88" s="67">
        <f t="shared" si="7"/>
        <v>0</v>
      </c>
      <c r="K88" s="68">
        <f t="shared" si="9"/>
        <v>0</v>
      </c>
      <c r="L88" s="68">
        <f t="shared" si="6"/>
        <v>0</v>
      </c>
      <c r="M88" s="68">
        <f t="shared" si="10"/>
        <v>0</v>
      </c>
      <c r="N88" s="68">
        <f t="shared" si="8"/>
        <v>0</v>
      </c>
      <c r="Q88" s="21"/>
      <c r="R88" s="21"/>
      <c r="S88" s="21"/>
      <c r="T88" s="21"/>
      <c r="U88" s="21"/>
      <c r="V88" s="21"/>
      <c r="W88" s="21">
        <f t="shared" si="11"/>
        <v>10</v>
      </c>
    </row>
    <row r="89" spans="1:23" customFormat="1">
      <c r="A89" s="54">
        <v>76</v>
      </c>
      <c r="B89" s="84"/>
      <c r="C89" s="84"/>
      <c r="D89" s="78"/>
      <c r="E89" s="79"/>
      <c r="F89" s="80"/>
      <c r="G89" s="81">
        <v>0</v>
      </c>
      <c r="H89" s="82">
        <v>0</v>
      </c>
      <c r="I89" s="83">
        <v>1</v>
      </c>
      <c r="J89" s="67">
        <f t="shared" si="7"/>
        <v>0</v>
      </c>
      <c r="K89" s="68">
        <f t="shared" si="9"/>
        <v>0</v>
      </c>
      <c r="L89" s="68">
        <f t="shared" si="6"/>
        <v>0</v>
      </c>
      <c r="M89" s="68">
        <f t="shared" si="10"/>
        <v>0</v>
      </c>
      <c r="N89" s="68">
        <f t="shared" si="8"/>
        <v>0</v>
      </c>
      <c r="Q89" s="21"/>
      <c r="R89" s="21"/>
      <c r="S89" s="21"/>
      <c r="T89" s="21"/>
      <c r="U89" s="21"/>
      <c r="V89" s="21"/>
      <c r="W89" s="21">
        <f t="shared" si="11"/>
        <v>10</v>
      </c>
    </row>
    <row r="90" spans="1:23" customFormat="1">
      <c r="A90" s="54">
        <v>77</v>
      </c>
      <c r="B90" s="84"/>
      <c r="C90" s="84"/>
      <c r="D90" s="78"/>
      <c r="E90" s="79"/>
      <c r="F90" s="80"/>
      <c r="G90" s="81">
        <v>0</v>
      </c>
      <c r="H90" s="82">
        <v>0</v>
      </c>
      <c r="I90" s="83">
        <v>1</v>
      </c>
      <c r="J90" s="67">
        <f t="shared" si="7"/>
        <v>0</v>
      </c>
      <c r="K90" s="68">
        <f t="shared" si="9"/>
        <v>0</v>
      </c>
      <c r="L90" s="68">
        <f t="shared" si="6"/>
        <v>0</v>
      </c>
      <c r="M90" s="68">
        <f t="shared" si="10"/>
        <v>0</v>
      </c>
      <c r="N90" s="68">
        <f t="shared" si="8"/>
        <v>0</v>
      </c>
      <c r="Q90" s="21"/>
      <c r="R90" s="21"/>
      <c r="S90" s="21"/>
      <c r="T90" s="21"/>
      <c r="U90" s="21"/>
      <c r="V90" s="21"/>
      <c r="W90" s="21">
        <f t="shared" si="11"/>
        <v>10</v>
      </c>
    </row>
    <row r="91" spans="1:23" customFormat="1">
      <c r="A91" s="54">
        <v>78</v>
      </c>
      <c r="B91" s="84"/>
      <c r="C91" s="84"/>
      <c r="D91" s="78"/>
      <c r="E91" s="79"/>
      <c r="F91" s="80"/>
      <c r="G91" s="81">
        <v>0</v>
      </c>
      <c r="H91" s="82">
        <v>0</v>
      </c>
      <c r="I91" s="83">
        <v>1</v>
      </c>
      <c r="J91" s="67">
        <f t="shared" si="7"/>
        <v>0</v>
      </c>
      <c r="K91" s="68">
        <f t="shared" si="9"/>
        <v>0</v>
      </c>
      <c r="L91" s="68">
        <f t="shared" si="6"/>
        <v>0</v>
      </c>
      <c r="M91" s="68">
        <f t="shared" si="10"/>
        <v>0</v>
      </c>
      <c r="N91" s="68">
        <f t="shared" si="8"/>
        <v>0</v>
      </c>
      <c r="Q91" s="21"/>
      <c r="R91" s="21"/>
      <c r="S91" s="21"/>
      <c r="T91" s="21"/>
      <c r="U91" s="21"/>
      <c r="V91" s="21"/>
      <c r="W91" s="21">
        <f t="shared" si="11"/>
        <v>10</v>
      </c>
    </row>
    <row r="92" spans="1:23" customFormat="1">
      <c r="A92" s="54">
        <v>79</v>
      </c>
      <c r="B92" s="84"/>
      <c r="C92" s="84"/>
      <c r="D92" s="78"/>
      <c r="E92" s="79"/>
      <c r="F92" s="80"/>
      <c r="G92" s="81">
        <v>0</v>
      </c>
      <c r="H92" s="82">
        <v>0</v>
      </c>
      <c r="I92" s="83">
        <v>1</v>
      </c>
      <c r="J92" s="67">
        <f t="shared" si="7"/>
        <v>0</v>
      </c>
      <c r="K92" s="68">
        <f t="shared" si="9"/>
        <v>0</v>
      </c>
      <c r="L92" s="68">
        <f t="shared" si="6"/>
        <v>0</v>
      </c>
      <c r="M92" s="68">
        <f t="shared" si="10"/>
        <v>0</v>
      </c>
      <c r="N92" s="68">
        <f t="shared" si="8"/>
        <v>0</v>
      </c>
      <c r="Q92" s="21"/>
      <c r="R92" s="21"/>
      <c r="S92" s="21"/>
      <c r="T92" s="21"/>
      <c r="U92" s="21"/>
      <c r="V92" s="21"/>
      <c r="W92" s="21">
        <f t="shared" si="11"/>
        <v>10</v>
      </c>
    </row>
    <row r="93" spans="1:23" customFormat="1">
      <c r="A93" s="54">
        <v>80</v>
      </c>
      <c r="B93" s="84"/>
      <c r="C93" s="84"/>
      <c r="D93" s="78"/>
      <c r="E93" s="79"/>
      <c r="F93" s="80"/>
      <c r="G93" s="81">
        <v>0</v>
      </c>
      <c r="H93" s="82">
        <v>0</v>
      </c>
      <c r="I93" s="83">
        <v>1</v>
      </c>
      <c r="J93" s="67">
        <f t="shared" si="7"/>
        <v>0</v>
      </c>
      <c r="K93" s="68">
        <f t="shared" si="9"/>
        <v>0</v>
      </c>
      <c r="L93" s="68">
        <f t="shared" si="6"/>
        <v>0</v>
      </c>
      <c r="M93" s="68">
        <f t="shared" si="10"/>
        <v>0</v>
      </c>
      <c r="N93" s="68">
        <f t="shared" si="8"/>
        <v>0</v>
      </c>
      <c r="Q93" s="21"/>
      <c r="R93" s="21"/>
      <c r="S93" s="21"/>
      <c r="T93" s="21"/>
      <c r="U93" s="21"/>
      <c r="V93" s="21"/>
      <c r="W93" s="21">
        <f t="shared" si="11"/>
        <v>10</v>
      </c>
    </row>
    <row r="94" spans="1:23" customFormat="1">
      <c r="A94" s="54">
        <v>81</v>
      </c>
      <c r="B94" s="84"/>
      <c r="C94" s="84"/>
      <c r="D94" s="78"/>
      <c r="E94" s="79"/>
      <c r="F94" s="80"/>
      <c r="G94" s="81">
        <v>0</v>
      </c>
      <c r="H94" s="82">
        <v>0</v>
      </c>
      <c r="I94" s="83">
        <v>1</v>
      </c>
      <c r="J94" s="67">
        <f t="shared" si="7"/>
        <v>0</v>
      </c>
      <c r="K94" s="68">
        <f t="shared" si="9"/>
        <v>0</v>
      </c>
      <c r="L94" s="68">
        <f t="shared" si="6"/>
        <v>0</v>
      </c>
      <c r="M94" s="68">
        <f t="shared" si="10"/>
        <v>0</v>
      </c>
      <c r="N94" s="68">
        <f t="shared" si="8"/>
        <v>0</v>
      </c>
      <c r="Q94" s="21"/>
      <c r="R94" s="21"/>
      <c r="S94" s="21"/>
      <c r="T94" s="21"/>
      <c r="U94" s="21"/>
      <c r="V94" s="21"/>
      <c r="W94" s="21">
        <f t="shared" si="11"/>
        <v>10</v>
      </c>
    </row>
    <row r="95" spans="1:23" customFormat="1">
      <c r="A95" s="54">
        <v>82</v>
      </c>
      <c r="B95" s="84"/>
      <c r="C95" s="84"/>
      <c r="D95" s="78"/>
      <c r="E95" s="79"/>
      <c r="F95" s="80"/>
      <c r="G95" s="81">
        <v>0</v>
      </c>
      <c r="H95" s="82">
        <v>0</v>
      </c>
      <c r="I95" s="83">
        <v>1</v>
      </c>
      <c r="J95" s="67">
        <f t="shared" si="7"/>
        <v>0</v>
      </c>
      <c r="K95" s="68">
        <f t="shared" si="9"/>
        <v>0</v>
      </c>
      <c r="L95" s="68">
        <f t="shared" si="6"/>
        <v>0</v>
      </c>
      <c r="M95" s="68">
        <f t="shared" si="10"/>
        <v>0</v>
      </c>
      <c r="N95" s="68">
        <f t="shared" si="8"/>
        <v>0</v>
      </c>
      <c r="Q95" s="21"/>
      <c r="R95" s="21"/>
      <c r="S95" s="21"/>
      <c r="T95" s="21"/>
      <c r="U95" s="21"/>
      <c r="V95" s="21"/>
      <c r="W95" s="21">
        <f t="shared" si="11"/>
        <v>10</v>
      </c>
    </row>
    <row r="96" spans="1:23" customFormat="1">
      <c r="A96" s="54">
        <v>83</v>
      </c>
      <c r="B96" s="84"/>
      <c r="C96" s="84"/>
      <c r="D96" s="78"/>
      <c r="E96" s="79"/>
      <c r="F96" s="80"/>
      <c r="G96" s="81">
        <v>0</v>
      </c>
      <c r="H96" s="82">
        <v>0</v>
      </c>
      <c r="I96" s="83">
        <v>1</v>
      </c>
      <c r="J96" s="67">
        <f t="shared" si="7"/>
        <v>0</v>
      </c>
      <c r="K96" s="68">
        <f t="shared" si="9"/>
        <v>0</v>
      </c>
      <c r="L96" s="68">
        <f t="shared" si="6"/>
        <v>0</v>
      </c>
      <c r="M96" s="68">
        <f t="shared" si="10"/>
        <v>0</v>
      </c>
      <c r="N96" s="68">
        <f t="shared" si="8"/>
        <v>0</v>
      </c>
      <c r="Q96" s="21"/>
      <c r="R96" s="21"/>
      <c r="S96" s="21"/>
      <c r="T96" s="21"/>
      <c r="U96" s="21"/>
      <c r="V96" s="21"/>
      <c r="W96" s="21">
        <f t="shared" si="11"/>
        <v>10</v>
      </c>
    </row>
    <row r="97" spans="1:23" customFormat="1">
      <c r="A97" s="54">
        <v>84</v>
      </c>
      <c r="B97" s="84"/>
      <c r="C97" s="84"/>
      <c r="D97" s="78"/>
      <c r="E97" s="79"/>
      <c r="F97" s="80"/>
      <c r="G97" s="81">
        <v>0</v>
      </c>
      <c r="H97" s="82">
        <v>0</v>
      </c>
      <c r="I97" s="83">
        <v>1</v>
      </c>
      <c r="J97" s="67">
        <f t="shared" si="7"/>
        <v>0</v>
      </c>
      <c r="K97" s="68">
        <f t="shared" si="9"/>
        <v>0</v>
      </c>
      <c r="L97" s="68">
        <f t="shared" si="6"/>
        <v>0</v>
      </c>
      <c r="M97" s="68">
        <f t="shared" si="10"/>
        <v>0</v>
      </c>
      <c r="N97" s="68">
        <f t="shared" si="8"/>
        <v>0</v>
      </c>
      <c r="Q97" s="21"/>
      <c r="R97" s="21"/>
      <c r="S97" s="21"/>
      <c r="T97" s="21"/>
      <c r="U97" s="21"/>
      <c r="V97" s="21"/>
      <c r="W97" s="21">
        <f t="shared" si="11"/>
        <v>10</v>
      </c>
    </row>
    <row r="98" spans="1:23" customFormat="1">
      <c r="A98" s="54">
        <v>85</v>
      </c>
      <c r="B98" s="84"/>
      <c r="C98" s="84"/>
      <c r="D98" s="78"/>
      <c r="E98" s="79"/>
      <c r="F98" s="80"/>
      <c r="G98" s="81">
        <v>0</v>
      </c>
      <c r="H98" s="82">
        <v>0</v>
      </c>
      <c r="I98" s="83">
        <v>1</v>
      </c>
      <c r="J98" s="67">
        <f t="shared" si="7"/>
        <v>0</v>
      </c>
      <c r="K98" s="68">
        <f t="shared" si="9"/>
        <v>0</v>
      </c>
      <c r="L98" s="68">
        <f t="shared" si="6"/>
        <v>0</v>
      </c>
      <c r="M98" s="68">
        <f t="shared" si="10"/>
        <v>0</v>
      </c>
      <c r="N98" s="68">
        <f t="shared" si="8"/>
        <v>0</v>
      </c>
      <c r="Q98" s="21"/>
      <c r="R98" s="21"/>
      <c r="S98" s="21"/>
      <c r="T98" s="21"/>
      <c r="U98" s="21"/>
      <c r="V98" s="21"/>
      <c r="W98" s="21">
        <f t="shared" si="11"/>
        <v>10</v>
      </c>
    </row>
    <row r="99" spans="1:23" customFormat="1">
      <c r="A99" s="54">
        <v>86</v>
      </c>
      <c r="B99" s="84"/>
      <c r="C99" s="84"/>
      <c r="D99" s="78"/>
      <c r="E99" s="79"/>
      <c r="F99" s="80"/>
      <c r="G99" s="81">
        <v>0</v>
      </c>
      <c r="H99" s="82">
        <v>0</v>
      </c>
      <c r="I99" s="83">
        <v>1</v>
      </c>
      <c r="J99" s="67">
        <f t="shared" si="7"/>
        <v>0</v>
      </c>
      <c r="K99" s="68">
        <f t="shared" si="9"/>
        <v>0</v>
      </c>
      <c r="L99" s="68">
        <f t="shared" si="6"/>
        <v>0</v>
      </c>
      <c r="M99" s="68">
        <f t="shared" si="10"/>
        <v>0</v>
      </c>
      <c r="N99" s="68">
        <f t="shared" si="8"/>
        <v>0</v>
      </c>
      <c r="Q99" s="21"/>
      <c r="R99" s="21"/>
      <c r="S99" s="21"/>
      <c r="T99" s="21"/>
      <c r="U99" s="21"/>
      <c r="V99" s="21"/>
      <c r="W99" s="21">
        <f t="shared" si="11"/>
        <v>10</v>
      </c>
    </row>
    <row r="100" spans="1:23" customFormat="1">
      <c r="A100" s="54">
        <v>87</v>
      </c>
      <c r="B100" s="84"/>
      <c r="C100" s="84"/>
      <c r="D100" s="78"/>
      <c r="E100" s="79"/>
      <c r="F100" s="80"/>
      <c r="G100" s="81">
        <v>0</v>
      </c>
      <c r="H100" s="82">
        <v>0</v>
      </c>
      <c r="I100" s="83">
        <v>1</v>
      </c>
      <c r="J100" s="67">
        <f t="shared" si="7"/>
        <v>0</v>
      </c>
      <c r="K100" s="68">
        <f t="shared" si="9"/>
        <v>0</v>
      </c>
      <c r="L100" s="68">
        <f t="shared" si="6"/>
        <v>0</v>
      </c>
      <c r="M100" s="68">
        <f t="shared" si="10"/>
        <v>0</v>
      </c>
      <c r="N100" s="68">
        <f t="shared" si="8"/>
        <v>0</v>
      </c>
      <c r="Q100" s="21"/>
      <c r="R100" s="21"/>
      <c r="S100" s="21"/>
      <c r="T100" s="21"/>
      <c r="U100" s="21"/>
      <c r="V100" s="21"/>
      <c r="W100" s="21">
        <f t="shared" si="11"/>
        <v>10</v>
      </c>
    </row>
    <row r="101" spans="1:23" customFormat="1">
      <c r="A101" s="54">
        <v>88</v>
      </c>
      <c r="B101" s="84"/>
      <c r="C101" s="84"/>
      <c r="D101" s="78"/>
      <c r="E101" s="79"/>
      <c r="F101" s="80"/>
      <c r="G101" s="81">
        <v>0</v>
      </c>
      <c r="H101" s="82">
        <v>0</v>
      </c>
      <c r="I101" s="83">
        <v>1</v>
      </c>
      <c r="J101" s="67">
        <f t="shared" si="7"/>
        <v>0</v>
      </c>
      <c r="K101" s="68">
        <f t="shared" si="9"/>
        <v>0</v>
      </c>
      <c r="L101" s="68">
        <f t="shared" si="6"/>
        <v>0</v>
      </c>
      <c r="M101" s="68">
        <f t="shared" si="10"/>
        <v>0</v>
      </c>
      <c r="N101" s="68">
        <f t="shared" si="8"/>
        <v>0</v>
      </c>
      <c r="Q101" s="21"/>
      <c r="R101" s="21"/>
      <c r="S101" s="21"/>
      <c r="T101" s="21"/>
      <c r="U101" s="21"/>
      <c r="V101" s="21"/>
      <c r="W101" s="21">
        <f t="shared" si="11"/>
        <v>10</v>
      </c>
    </row>
    <row r="102" spans="1:23" customFormat="1">
      <c r="A102" s="54">
        <v>89</v>
      </c>
      <c r="B102" s="84"/>
      <c r="C102" s="84"/>
      <c r="D102" s="78"/>
      <c r="E102" s="79"/>
      <c r="F102" s="80"/>
      <c r="G102" s="81">
        <v>0</v>
      </c>
      <c r="H102" s="82">
        <v>0</v>
      </c>
      <c r="I102" s="83">
        <v>1</v>
      </c>
      <c r="J102" s="67">
        <f t="shared" si="7"/>
        <v>0</v>
      </c>
      <c r="K102" s="68">
        <f t="shared" si="9"/>
        <v>0</v>
      </c>
      <c r="L102" s="68">
        <f t="shared" si="6"/>
        <v>0</v>
      </c>
      <c r="M102" s="68">
        <f t="shared" si="10"/>
        <v>0</v>
      </c>
      <c r="N102" s="68">
        <f t="shared" si="8"/>
        <v>0</v>
      </c>
      <c r="Q102" s="21"/>
      <c r="R102" s="21"/>
      <c r="S102" s="21"/>
      <c r="T102" s="21"/>
      <c r="U102" s="21"/>
      <c r="V102" s="21"/>
      <c r="W102" s="21">
        <f t="shared" si="11"/>
        <v>10</v>
      </c>
    </row>
    <row r="103" spans="1:23" customFormat="1">
      <c r="A103" s="54">
        <v>90</v>
      </c>
      <c r="B103" s="84"/>
      <c r="C103" s="84"/>
      <c r="D103" s="78"/>
      <c r="E103" s="79"/>
      <c r="F103" s="80"/>
      <c r="G103" s="81">
        <v>0</v>
      </c>
      <c r="H103" s="82">
        <v>0</v>
      </c>
      <c r="I103" s="83">
        <v>1</v>
      </c>
      <c r="J103" s="67">
        <f t="shared" si="7"/>
        <v>0</v>
      </c>
      <c r="K103" s="68">
        <f t="shared" si="9"/>
        <v>0</v>
      </c>
      <c r="L103" s="68">
        <f t="shared" si="6"/>
        <v>0</v>
      </c>
      <c r="M103" s="68">
        <f t="shared" si="10"/>
        <v>0</v>
      </c>
      <c r="N103" s="68">
        <f t="shared" si="8"/>
        <v>0</v>
      </c>
      <c r="Q103" s="21"/>
      <c r="R103" s="21"/>
      <c r="S103" s="21"/>
      <c r="T103" s="21"/>
      <c r="U103" s="21"/>
      <c r="V103" s="21"/>
      <c r="W103" s="21">
        <f t="shared" si="11"/>
        <v>10</v>
      </c>
    </row>
    <row r="104" spans="1:23" customFormat="1">
      <c r="A104" s="54">
        <v>91</v>
      </c>
      <c r="B104" s="84"/>
      <c r="C104" s="84"/>
      <c r="D104" s="78"/>
      <c r="E104" s="79"/>
      <c r="F104" s="80"/>
      <c r="G104" s="81">
        <v>0</v>
      </c>
      <c r="H104" s="82">
        <v>0</v>
      </c>
      <c r="I104" s="83">
        <v>1</v>
      </c>
      <c r="J104" s="67">
        <f t="shared" si="7"/>
        <v>0</v>
      </c>
      <c r="K104" s="68">
        <f t="shared" si="9"/>
        <v>0</v>
      </c>
      <c r="L104" s="68">
        <f t="shared" si="6"/>
        <v>0</v>
      </c>
      <c r="M104" s="68">
        <f t="shared" si="10"/>
        <v>0</v>
      </c>
      <c r="N104" s="68">
        <f t="shared" si="8"/>
        <v>0</v>
      </c>
      <c r="Q104" s="21"/>
      <c r="R104" s="21"/>
      <c r="S104" s="21"/>
      <c r="T104" s="21"/>
      <c r="U104" s="21"/>
      <c r="V104" s="21"/>
      <c r="W104" s="21">
        <f t="shared" si="11"/>
        <v>10</v>
      </c>
    </row>
    <row r="105" spans="1:23" customFormat="1">
      <c r="A105" s="54">
        <v>92</v>
      </c>
      <c r="B105" s="84"/>
      <c r="C105" s="84"/>
      <c r="D105" s="78"/>
      <c r="E105" s="79"/>
      <c r="F105" s="80"/>
      <c r="G105" s="81">
        <v>0</v>
      </c>
      <c r="H105" s="82">
        <v>0</v>
      </c>
      <c r="I105" s="83">
        <v>1</v>
      </c>
      <c r="J105" s="67">
        <f t="shared" si="7"/>
        <v>0</v>
      </c>
      <c r="K105" s="68">
        <f t="shared" si="9"/>
        <v>0</v>
      </c>
      <c r="L105" s="68">
        <f t="shared" si="6"/>
        <v>0</v>
      </c>
      <c r="M105" s="68">
        <f t="shared" si="10"/>
        <v>0</v>
      </c>
      <c r="N105" s="68">
        <f t="shared" si="8"/>
        <v>0</v>
      </c>
      <c r="Q105" s="21"/>
      <c r="R105" s="21"/>
      <c r="S105" s="21"/>
      <c r="T105" s="21"/>
      <c r="U105" s="21"/>
      <c r="V105" s="21"/>
      <c r="W105" s="21">
        <f t="shared" si="11"/>
        <v>10</v>
      </c>
    </row>
    <row r="106" spans="1:23" customFormat="1">
      <c r="A106" s="54">
        <v>93</v>
      </c>
      <c r="B106" s="84"/>
      <c r="C106" s="84"/>
      <c r="D106" s="78"/>
      <c r="E106" s="79"/>
      <c r="F106" s="80"/>
      <c r="G106" s="81">
        <v>0</v>
      </c>
      <c r="H106" s="82">
        <v>0</v>
      </c>
      <c r="I106" s="83">
        <v>1</v>
      </c>
      <c r="J106" s="67">
        <f t="shared" si="7"/>
        <v>0</v>
      </c>
      <c r="K106" s="68">
        <f t="shared" si="9"/>
        <v>0</v>
      </c>
      <c r="L106" s="68">
        <f t="shared" si="6"/>
        <v>0</v>
      </c>
      <c r="M106" s="68">
        <f t="shared" si="10"/>
        <v>0</v>
      </c>
      <c r="N106" s="68">
        <f t="shared" si="8"/>
        <v>0</v>
      </c>
      <c r="Q106" s="21"/>
      <c r="R106" s="21"/>
      <c r="S106" s="21"/>
      <c r="T106" s="21"/>
      <c r="U106" s="21"/>
      <c r="V106" s="21"/>
      <c r="W106" s="21">
        <f t="shared" si="11"/>
        <v>10</v>
      </c>
    </row>
    <row r="107" spans="1:23" customFormat="1">
      <c r="A107" s="54">
        <v>94</v>
      </c>
      <c r="B107" s="84"/>
      <c r="C107" s="84"/>
      <c r="D107" s="78"/>
      <c r="E107" s="79"/>
      <c r="F107" s="80"/>
      <c r="G107" s="81">
        <v>0</v>
      </c>
      <c r="H107" s="82">
        <v>0</v>
      </c>
      <c r="I107" s="83">
        <v>1</v>
      </c>
      <c r="J107" s="67">
        <f t="shared" si="7"/>
        <v>0</v>
      </c>
      <c r="K107" s="68">
        <f t="shared" si="9"/>
        <v>0</v>
      </c>
      <c r="L107" s="68">
        <f t="shared" si="6"/>
        <v>0</v>
      </c>
      <c r="M107" s="68">
        <f t="shared" si="10"/>
        <v>0</v>
      </c>
      <c r="N107" s="68">
        <f t="shared" si="8"/>
        <v>0</v>
      </c>
      <c r="Q107" s="21"/>
      <c r="R107" s="21"/>
      <c r="S107" s="21"/>
      <c r="T107" s="21"/>
      <c r="U107" s="21"/>
      <c r="V107" s="21"/>
      <c r="W107" s="21">
        <f t="shared" si="11"/>
        <v>10</v>
      </c>
    </row>
    <row r="108" spans="1:23" customFormat="1">
      <c r="A108" s="54">
        <v>95</v>
      </c>
      <c r="B108" s="84"/>
      <c r="C108" s="84"/>
      <c r="D108" s="78"/>
      <c r="E108" s="79"/>
      <c r="F108" s="80"/>
      <c r="G108" s="81">
        <v>0</v>
      </c>
      <c r="H108" s="82">
        <v>0</v>
      </c>
      <c r="I108" s="83">
        <v>1</v>
      </c>
      <c r="J108" s="67">
        <f t="shared" si="7"/>
        <v>0</v>
      </c>
      <c r="K108" s="68">
        <f t="shared" si="9"/>
        <v>0</v>
      </c>
      <c r="L108" s="68">
        <f t="shared" si="6"/>
        <v>0</v>
      </c>
      <c r="M108" s="68">
        <f t="shared" si="10"/>
        <v>0</v>
      </c>
      <c r="N108" s="68">
        <f t="shared" si="8"/>
        <v>0</v>
      </c>
      <c r="Q108" s="21"/>
      <c r="R108" s="21"/>
      <c r="S108" s="21"/>
      <c r="T108" s="21"/>
      <c r="U108" s="21"/>
      <c r="V108" s="21"/>
      <c r="W108" s="21">
        <f t="shared" si="11"/>
        <v>10</v>
      </c>
    </row>
    <row r="109" spans="1:23" customFormat="1">
      <c r="A109" s="54">
        <v>96</v>
      </c>
      <c r="B109" s="84"/>
      <c r="C109" s="84"/>
      <c r="D109" s="78"/>
      <c r="E109" s="79"/>
      <c r="F109" s="80"/>
      <c r="G109" s="81">
        <v>0</v>
      </c>
      <c r="H109" s="82">
        <v>0</v>
      </c>
      <c r="I109" s="83">
        <v>1</v>
      </c>
      <c r="J109" s="67">
        <f t="shared" si="7"/>
        <v>0</v>
      </c>
      <c r="K109" s="68">
        <f t="shared" si="9"/>
        <v>0</v>
      </c>
      <c r="L109" s="68">
        <f t="shared" si="6"/>
        <v>0</v>
      </c>
      <c r="M109" s="68">
        <f t="shared" si="10"/>
        <v>0</v>
      </c>
      <c r="N109" s="68">
        <f t="shared" si="8"/>
        <v>0</v>
      </c>
      <c r="Q109" s="21"/>
      <c r="R109" s="21"/>
      <c r="S109" s="21"/>
      <c r="T109" s="21"/>
      <c r="U109" s="21"/>
      <c r="V109" s="21"/>
      <c r="W109" s="21">
        <f t="shared" si="11"/>
        <v>10</v>
      </c>
    </row>
    <row r="110" spans="1:23" customFormat="1">
      <c r="A110" s="54">
        <v>97</v>
      </c>
      <c r="B110" s="84"/>
      <c r="C110" s="84"/>
      <c r="D110" s="78"/>
      <c r="E110" s="79"/>
      <c r="F110" s="80"/>
      <c r="G110" s="81">
        <v>0</v>
      </c>
      <c r="H110" s="82">
        <v>0</v>
      </c>
      <c r="I110" s="83">
        <v>1</v>
      </c>
      <c r="J110" s="67">
        <f t="shared" si="7"/>
        <v>0</v>
      </c>
      <c r="K110" s="68">
        <f t="shared" si="9"/>
        <v>0</v>
      </c>
      <c r="L110" s="68">
        <f t="shared" si="6"/>
        <v>0</v>
      </c>
      <c r="M110" s="68">
        <f t="shared" si="10"/>
        <v>0</v>
      </c>
      <c r="N110" s="68">
        <f t="shared" si="8"/>
        <v>0</v>
      </c>
      <c r="Q110" s="21"/>
      <c r="R110" s="21"/>
      <c r="S110" s="21"/>
      <c r="T110" s="21"/>
      <c r="U110" s="21"/>
      <c r="V110" s="21"/>
      <c r="W110" s="21">
        <f t="shared" si="11"/>
        <v>10</v>
      </c>
    </row>
    <row r="111" spans="1:23" customFormat="1">
      <c r="A111" s="54">
        <v>98</v>
      </c>
      <c r="B111" s="84"/>
      <c r="C111" s="84"/>
      <c r="D111" s="78"/>
      <c r="E111" s="79"/>
      <c r="F111" s="80"/>
      <c r="G111" s="81">
        <v>0</v>
      </c>
      <c r="H111" s="82">
        <v>0</v>
      </c>
      <c r="I111" s="83">
        <v>1</v>
      </c>
      <c r="J111" s="67">
        <f t="shared" si="7"/>
        <v>0</v>
      </c>
      <c r="K111" s="68">
        <f t="shared" si="9"/>
        <v>0</v>
      </c>
      <c r="L111" s="68">
        <f t="shared" si="6"/>
        <v>0</v>
      </c>
      <c r="M111" s="68">
        <f t="shared" si="10"/>
        <v>0</v>
      </c>
      <c r="N111" s="68">
        <f t="shared" si="8"/>
        <v>0</v>
      </c>
      <c r="Q111" s="21"/>
      <c r="R111" s="21"/>
      <c r="S111" s="21"/>
      <c r="T111" s="21"/>
      <c r="U111" s="21"/>
      <c r="V111" s="21"/>
      <c r="W111" s="21">
        <f t="shared" si="11"/>
        <v>10</v>
      </c>
    </row>
    <row r="112" spans="1:23" customFormat="1">
      <c r="A112" s="54">
        <v>99</v>
      </c>
      <c r="B112" s="84"/>
      <c r="C112" s="84"/>
      <c r="D112" s="78"/>
      <c r="E112" s="79"/>
      <c r="F112" s="80"/>
      <c r="G112" s="81">
        <v>0</v>
      </c>
      <c r="H112" s="82">
        <v>0</v>
      </c>
      <c r="I112" s="83">
        <v>1</v>
      </c>
      <c r="J112" s="67">
        <f t="shared" si="7"/>
        <v>0</v>
      </c>
      <c r="K112" s="68">
        <f t="shared" si="9"/>
        <v>0</v>
      </c>
      <c r="L112" s="68">
        <f t="shared" si="6"/>
        <v>0</v>
      </c>
      <c r="M112" s="68">
        <f t="shared" si="10"/>
        <v>0</v>
      </c>
      <c r="N112" s="68">
        <f t="shared" si="8"/>
        <v>0</v>
      </c>
      <c r="Q112" s="21"/>
      <c r="R112" s="21"/>
      <c r="S112" s="21"/>
      <c r="T112" s="21"/>
      <c r="U112" s="21"/>
      <c r="V112" s="21"/>
      <c r="W112" s="21">
        <f t="shared" si="11"/>
        <v>10</v>
      </c>
    </row>
    <row r="113" spans="1:23" customFormat="1">
      <c r="A113" s="54">
        <v>100</v>
      </c>
      <c r="B113" s="84"/>
      <c r="C113" s="84"/>
      <c r="D113" s="78"/>
      <c r="E113" s="79"/>
      <c r="F113" s="80"/>
      <c r="G113" s="81">
        <v>0</v>
      </c>
      <c r="H113" s="82">
        <v>0</v>
      </c>
      <c r="I113" s="83">
        <v>1</v>
      </c>
      <c r="J113" s="67">
        <f t="shared" si="7"/>
        <v>0</v>
      </c>
      <c r="K113" s="68">
        <f t="shared" si="9"/>
        <v>0</v>
      </c>
      <c r="L113" s="68">
        <f t="shared" si="6"/>
        <v>0</v>
      </c>
      <c r="M113" s="68">
        <f t="shared" si="10"/>
        <v>0</v>
      </c>
      <c r="N113" s="68">
        <f t="shared" si="8"/>
        <v>0</v>
      </c>
      <c r="Q113" s="21"/>
      <c r="R113" s="21"/>
      <c r="S113" s="21"/>
      <c r="T113" s="21"/>
      <c r="U113" s="21"/>
      <c r="V113" s="21"/>
      <c r="W113" s="21">
        <f t="shared" si="11"/>
        <v>10</v>
      </c>
    </row>
    <row r="114" spans="1:23" customFormat="1">
      <c r="A114" s="54">
        <v>101</v>
      </c>
      <c r="B114" s="84"/>
      <c r="C114" s="84"/>
      <c r="D114" s="78"/>
      <c r="E114" s="79"/>
      <c r="F114" s="80"/>
      <c r="G114" s="81">
        <v>0</v>
      </c>
      <c r="H114" s="82">
        <v>0</v>
      </c>
      <c r="I114" s="83">
        <v>1</v>
      </c>
      <c r="J114" s="67">
        <f t="shared" si="7"/>
        <v>0</v>
      </c>
      <c r="K114" s="68">
        <f t="shared" si="9"/>
        <v>0</v>
      </c>
      <c r="L114" s="68">
        <f t="shared" si="6"/>
        <v>0</v>
      </c>
      <c r="M114" s="68">
        <f t="shared" si="10"/>
        <v>0</v>
      </c>
      <c r="N114" s="68">
        <f t="shared" si="8"/>
        <v>0</v>
      </c>
      <c r="Q114" s="21"/>
      <c r="R114" s="21"/>
      <c r="S114" s="21"/>
      <c r="T114" s="21"/>
      <c r="U114" s="21"/>
      <c r="V114" s="21"/>
      <c r="W114" s="21">
        <f t="shared" si="11"/>
        <v>10</v>
      </c>
    </row>
    <row r="115" spans="1:23" customFormat="1">
      <c r="A115" s="54">
        <v>102</v>
      </c>
      <c r="B115" s="84"/>
      <c r="C115" s="84"/>
      <c r="D115" s="78"/>
      <c r="E115" s="79"/>
      <c r="F115" s="80"/>
      <c r="G115" s="81">
        <v>0</v>
      </c>
      <c r="H115" s="82">
        <v>0</v>
      </c>
      <c r="I115" s="83">
        <v>1</v>
      </c>
      <c r="J115" s="67">
        <f t="shared" si="7"/>
        <v>0</v>
      </c>
      <c r="K115" s="68">
        <f t="shared" si="9"/>
        <v>0</v>
      </c>
      <c r="L115" s="68">
        <f t="shared" si="6"/>
        <v>0</v>
      </c>
      <c r="M115" s="68">
        <f t="shared" si="10"/>
        <v>0</v>
      </c>
      <c r="N115" s="68">
        <f t="shared" si="8"/>
        <v>0</v>
      </c>
      <c r="Q115" s="21"/>
      <c r="R115" s="21"/>
      <c r="S115" s="21"/>
      <c r="T115" s="21"/>
      <c r="U115" s="21"/>
      <c r="V115" s="21"/>
      <c r="W115" s="21">
        <f t="shared" si="11"/>
        <v>10</v>
      </c>
    </row>
    <row r="116" spans="1:23" customFormat="1">
      <c r="A116" s="54">
        <v>103</v>
      </c>
      <c r="B116" s="84"/>
      <c r="C116" s="84"/>
      <c r="D116" s="78"/>
      <c r="E116" s="79"/>
      <c r="F116" s="80"/>
      <c r="G116" s="81">
        <v>0</v>
      </c>
      <c r="H116" s="82">
        <v>0</v>
      </c>
      <c r="I116" s="83">
        <v>1</v>
      </c>
      <c r="J116" s="67">
        <f t="shared" si="7"/>
        <v>0</v>
      </c>
      <c r="K116" s="68">
        <f t="shared" si="9"/>
        <v>0</v>
      </c>
      <c r="L116" s="68">
        <f t="shared" si="6"/>
        <v>0</v>
      </c>
      <c r="M116" s="68">
        <f t="shared" si="10"/>
        <v>0</v>
      </c>
      <c r="N116" s="68">
        <f t="shared" si="8"/>
        <v>0</v>
      </c>
      <c r="Q116" s="21"/>
      <c r="R116" s="21"/>
      <c r="S116" s="21"/>
      <c r="T116" s="21"/>
      <c r="U116" s="21"/>
      <c r="V116" s="21"/>
      <c r="W116" s="21">
        <f t="shared" si="11"/>
        <v>10</v>
      </c>
    </row>
    <row r="117" spans="1:23" customFormat="1">
      <c r="A117" s="54">
        <v>104</v>
      </c>
      <c r="B117" s="84"/>
      <c r="C117" s="84"/>
      <c r="D117" s="78"/>
      <c r="E117" s="79"/>
      <c r="F117" s="80"/>
      <c r="G117" s="81">
        <v>0</v>
      </c>
      <c r="H117" s="82">
        <v>0</v>
      </c>
      <c r="I117" s="83">
        <v>1</v>
      </c>
      <c r="J117" s="67">
        <f t="shared" si="7"/>
        <v>0</v>
      </c>
      <c r="K117" s="68">
        <f t="shared" si="9"/>
        <v>0</v>
      </c>
      <c r="L117" s="68">
        <f t="shared" si="6"/>
        <v>0</v>
      </c>
      <c r="M117" s="68">
        <f t="shared" si="10"/>
        <v>0</v>
      </c>
      <c r="N117" s="68">
        <f t="shared" si="8"/>
        <v>0</v>
      </c>
      <c r="Q117" s="21"/>
      <c r="R117" s="21"/>
      <c r="S117" s="21"/>
      <c r="T117" s="21"/>
      <c r="U117" s="21"/>
      <c r="V117" s="21"/>
      <c r="W117" s="21">
        <f t="shared" si="11"/>
        <v>10</v>
      </c>
    </row>
    <row r="118" spans="1:23" customFormat="1">
      <c r="A118" s="54">
        <v>105</v>
      </c>
      <c r="B118" s="84"/>
      <c r="C118" s="84"/>
      <c r="D118" s="78"/>
      <c r="E118" s="79"/>
      <c r="F118" s="80"/>
      <c r="G118" s="81">
        <v>0</v>
      </c>
      <c r="H118" s="82">
        <v>0</v>
      </c>
      <c r="I118" s="83">
        <v>1</v>
      </c>
      <c r="J118" s="67">
        <f t="shared" si="7"/>
        <v>0</v>
      </c>
      <c r="K118" s="68">
        <f t="shared" si="9"/>
        <v>0</v>
      </c>
      <c r="L118" s="68">
        <f t="shared" si="6"/>
        <v>0</v>
      </c>
      <c r="M118" s="68">
        <f t="shared" si="10"/>
        <v>0</v>
      </c>
      <c r="N118" s="68">
        <f t="shared" si="8"/>
        <v>0</v>
      </c>
      <c r="Q118" s="21"/>
      <c r="R118" s="21"/>
      <c r="S118" s="21"/>
      <c r="T118" s="21"/>
      <c r="U118" s="21"/>
      <c r="V118" s="21"/>
      <c r="W118" s="21">
        <f t="shared" si="11"/>
        <v>10</v>
      </c>
    </row>
    <row r="119" spans="1:23" customFormat="1">
      <c r="A119" s="54">
        <v>106</v>
      </c>
      <c r="B119" s="84"/>
      <c r="C119" s="84"/>
      <c r="D119" s="78"/>
      <c r="E119" s="79"/>
      <c r="F119" s="80"/>
      <c r="G119" s="81">
        <v>0</v>
      </c>
      <c r="H119" s="82">
        <v>0</v>
      </c>
      <c r="I119" s="83">
        <v>1</v>
      </c>
      <c r="J119" s="67">
        <f t="shared" si="7"/>
        <v>0</v>
      </c>
      <c r="K119" s="68">
        <f t="shared" si="9"/>
        <v>0</v>
      </c>
      <c r="L119" s="68">
        <f t="shared" si="6"/>
        <v>0</v>
      </c>
      <c r="M119" s="68">
        <f t="shared" si="10"/>
        <v>0</v>
      </c>
      <c r="N119" s="68">
        <f t="shared" si="8"/>
        <v>0</v>
      </c>
      <c r="Q119" s="21"/>
      <c r="R119" s="21"/>
      <c r="S119" s="21"/>
      <c r="T119" s="21"/>
      <c r="U119" s="21"/>
      <c r="V119" s="21"/>
      <c r="W119" s="21">
        <f t="shared" si="11"/>
        <v>10</v>
      </c>
    </row>
    <row r="120" spans="1:23" customFormat="1">
      <c r="A120" s="54">
        <v>107</v>
      </c>
      <c r="B120" s="84"/>
      <c r="C120" s="84"/>
      <c r="D120" s="78"/>
      <c r="E120" s="79"/>
      <c r="F120" s="80"/>
      <c r="G120" s="81">
        <v>0</v>
      </c>
      <c r="H120" s="82">
        <v>0</v>
      </c>
      <c r="I120" s="83">
        <v>1</v>
      </c>
      <c r="J120" s="67">
        <f t="shared" si="7"/>
        <v>0</v>
      </c>
      <c r="K120" s="68">
        <f t="shared" si="9"/>
        <v>0</v>
      </c>
      <c r="L120" s="68">
        <f t="shared" si="6"/>
        <v>0</v>
      </c>
      <c r="M120" s="68">
        <f t="shared" si="10"/>
        <v>0</v>
      </c>
      <c r="N120" s="68">
        <f t="shared" si="8"/>
        <v>0</v>
      </c>
      <c r="Q120" s="21"/>
      <c r="R120" s="21"/>
      <c r="S120" s="21"/>
      <c r="T120" s="21"/>
      <c r="U120" s="21"/>
      <c r="V120" s="21"/>
      <c r="W120" s="21">
        <f t="shared" si="11"/>
        <v>10</v>
      </c>
    </row>
    <row r="121" spans="1:23" customFormat="1">
      <c r="A121" s="54">
        <v>108</v>
      </c>
      <c r="B121" s="84"/>
      <c r="C121" s="84"/>
      <c r="D121" s="78"/>
      <c r="E121" s="79"/>
      <c r="F121" s="80"/>
      <c r="G121" s="81">
        <v>0</v>
      </c>
      <c r="H121" s="82">
        <v>0</v>
      </c>
      <c r="I121" s="83">
        <v>1</v>
      </c>
      <c r="J121" s="67">
        <f t="shared" si="7"/>
        <v>0</v>
      </c>
      <c r="K121" s="68">
        <f t="shared" si="9"/>
        <v>0</v>
      </c>
      <c r="L121" s="68">
        <f t="shared" si="6"/>
        <v>0</v>
      </c>
      <c r="M121" s="68">
        <f t="shared" si="10"/>
        <v>0</v>
      </c>
      <c r="N121" s="68">
        <f t="shared" si="8"/>
        <v>0</v>
      </c>
      <c r="Q121" s="21"/>
      <c r="R121" s="21"/>
      <c r="S121" s="21"/>
      <c r="T121" s="21"/>
      <c r="U121" s="21"/>
      <c r="V121" s="21"/>
      <c r="W121" s="21">
        <f t="shared" si="11"/>
        <v>10</v>
      </c>
    </row>
    <row r="122" spans="1:23" customFormat="1">
      <c r="A122" s="54">
        <v>109</v>
      </c>
      <c r="B122" s="84"/>
      <c r="C122" s="84"/>
      <c r="D122" s="78"/>
      <c r="E122" s="79"/>
      <c r="F122" s="80"/>
      <c r="G122" s="81">
        <v>0</v>
      </c>
      <c r="H122" s="82">
        <v>0</v>
      </c>
      <c r="I122" s="83">
        <v>1</v>
      </c>
      <c r="J122" s="67">
        <f t="shared" si="7"/>
        <v>0</v>
      </c>
      <c r="K122" s="68">
        <f t="shared" si="9"/>
        <v>0</v>
      </c>
      <c r="L122" s="68">
        <f t="shared" si="6"/>
        <v>0</v>
      </c>
      <c r="M122" s="68">
        <f t="shared" si="10"/>
        <v>0</v>
      </c>
      <c r="N122" s="68">
        <f t="shared" si="8"/>
        <v>0</v>
      </c>
      <c r="Q122" s="21"/>
      <c r="R122" s="21"/>
      <c r="S122" s="21"/>
      <c r="T122" s="21"/>
      <c r="U122" s="21"/>
      <c r="V122" s="21"/>
      <c r="W122" s="21">
        <f t="shared" si="11"/>
        <v>10</v>
      </c>
    </row>
    <row r="123" spans="1:23" customFormat="1">
      <c r="A123" s="54">
        <v>110</v>
      </c>
      <c r="B123" s="84"/>
      <c r="C123" s="84"/>
      <c r="D123" s="78"/>
      <c r="E123" s="79"/>
      <c r="F123" s="80"/>
      <c r="G123" s="81">
        <v>0</v>
      </c>
      <c r="H123" s="82">
        <v>0</v>
      </c>
      <c r="I123" s="83">
        <v>1</v>
      </c>
      <c r="J123" s="67">
        <f t="shared" si="7"/>
        <v>0</v>
      </c>
      <c r="K123" s="68">
        <f t="shared" si="9"/>
        <v>0</v>
      </c>
      <c r="L123" s="68">
        <f t="shared" si="6"/>
        <v>0</v>
      </c>
      <c r="M123" s="68">
        <f t="shared" si="10"/>
        <v>0</v>
      </c>
      <c r="N123" s="68">
        <f t="shared" si="8"/>
        <v>0</v>
      </c>
      <c r="Q123" s="21"/>
      <c r="R123" s="21"/>
      <c r="S123" s="21"/>
      <c r="T123" s="21"/>
      <c r="U123" s="21"/>
      <c r="V123" s="21"/>
      <c r="W123" s="21">
        <f t="shared" si="11"/>
        <v>10</v>
      </c>
    </row>
    <row r="124" spans="1:23" customFormat="1">
      <c r="A124" s="54">
        <v>111</v>
      </c>
      <c r="B124" s="84"/>
      <c r="C124" s="84"/>
      <c r="D124" s="78"/>
      <c r="E124" s="79"/>
      <c r="F124" s="80"/>
      <c r="G124" s="81">
        <v>0</v>
      </c>
      <c r="H124" s="82">
        <v>0</v>
      </c>
      <c r="I124" s="83">
        <v>1</v>
      </c>
      <c r="J124" s="67">
        <f t="shared" si="7"/>
        <v>0</v>
      </c>
      <c r="K124" s="68">
        <f t="shared" si="9"/>
        <v>0</v>
      </c>
      <c r="L124" s="68">
        <f t="shared" si="6"/>
        <v>0</v>
      </c>
      <c r="M124" s="68">
        <f t="shared" si="10"/>
        <v>0</v>
      </c>
      <c r="N124" s="68">
        <f t="shared" si="8"/>
        <v>0</v>
      </c>
      <c r="Q124" s="21"/>
      <c r="R124" s="21"/>
      <c r="S124" s="21"/>
      <c r="T124" s="21"/>
      <c r="U124" s="21"/>
      <c r="V124" s="21"/>
      <c r="W124" s="21">
        <f t="shared" si="11"/>
        <v>10</v>
      </c>
    </row>
    <row r="125" spans="1:23" customFormat="1">
      <c r="A125" s="54">
        <v>112</v>
      </c>
      <c r="B125" s="84"/>
      <c r="C125" s="84"/>
      <c r="D125" s="78"/>
      <c r="E125" s="79"/>
      <c r="F125" s="80"/>
      <c r="G125" s="81">
        <v>0</v>
      </c>
      <c r="H125" s="82">
        <v>0</v>
      </c>
      <c r="I125" s="83">
        <v>1</v>
      </c>
      <c r="J125" s="67">
        <f t="shared" si="7"/>
        <v>0</v>
      </c>
      <c r="K125" s="68">
        <f t="shared" si="9"/>
        <v>0</v>
      </c>
      <c r="L125" s="68">
        <f t="shared" si="6"/>
        <v>0</v>
      </c>
      <c r="M125" s="68">
        <f t="shared" si="10"/>
        <v>0</v>
      </c>
      <c r="N125" s="68">
        <f t="shared" si="8"/>
        <v>0</v>
      </c>
      <c r="Q125" s="21"/>
      <c r="R125" s="21"/>
      <c r="S125" s="21"/>
      <c r="T125" s="21"/>
      <c r="U125" s="21"/>
      <c r="V125" s="21"/>
      <c r="W125" s="21">
        <f t="shared" si="11"/>
        <v>10</v>
      </c>
    </row>
    <row r="126" spans="1:23" customFormat="1">
      <c r="A126" s="54">
        <v>113</v>
      </c>
      <c r="B126" s="84"/>
      <c r="C126" s="84"/>
      <c r="D126" s="78"/>
      <c r="E126" s="79"/>
      <c r="F126" s="80"/>
      <c r="G126" s="81">
        <v>0</v>
      </c>
      <c r="H126" s="82">
        <v>0</v>
      </c>
      <c r="I126" s="83">
        <v>1</v>
      </c>
      <c r="J126" s="67">
        <f t="shared" si="7"/>
        <v>0</v>
      </c>
      <c r="K126" s="68">
        <f t="shared" si="9"/>
        <v>0</v>
      </c>
      <c r="L126" s="68">
        <f t="shared" si="6"/>
        <v>0</v>
      </c>
      <c r="M126" s="68">
        <f t="shared" si="10"/>
        <v>0</v>
      </c>
      <c r="N126" s="68">
        <f t="shared" si="8"/>
        <v>0</v>
      </c>
      <c r="Q126" s="21"/>
      <c r="R126" s="21"/>
      <c r="S126" s="21"/>
      <c r="T126" s="21"/>
      <c r="U126" s="21"/>
      <c r="V126" s="21"/>
      <c r="W126" s="21">
        <f t="shared" si="11"/>
        <v>10</v>
      </c>
    </row>
    <row r="127" spans="1:23" customFormat="1">
      <c r="A127" s="54">
        <v>114</v>
      </c>
      <c r="B127" s="84"/>
      <c r="C127" s="84"/>
      <c r="D127" s="78"/>
      <c r="E127" s="79"/>
      <c r="F127" s="80"/>
      <c r="G127" s="81">
        <v>0</v>
      </c>
      <c r="H127" s="82">
        <v>0</v>
      </c>
      <c r="I127" s="83">
        <v>1</v>
      </c>
      <c r="J127" s="67">
        <f t="shared" si="7"/>
        <v>0</v>
      </c>
      <c r="K127" s="68">
        <f t="shared" si="9"/>
        <v>0</v>
      </c>
      <c r="L127" s="68">
        <f t="shared" si="6"/>
        <v>0</v>
      </c>
      <c r="M127" s="68">
        <f t="shared" si="10"/>
        <v>0</v>
      </c>
      <c r="N127" s="68">
        <f t="shared" si="8"/>
        <v>0</v>
      </c>
      <c r="Q127" s="21"/>
      <c r="R127" s="21"/>
      <c r="S127" s="21"/>
      <c r="T127" s="21"/>
      <c r="U127" s="21"/>
      <c r="V127" s="21"/>
      <c r="W127" s="21">
        <f t="shared" si="11"/>
        <v>10</v>
      </c>
    </row>
    <row r="128" spans="1:23" customFormat="1">
      <c r="A128" s="54">
        <v>115</v>
      </c>
      <c r="B128" s="84"/>
      <c r="C128" s="84"/>
      <c r="D128" s="78"/>
      <c r="E128" s="79"/>
      <c r="F128" s="80"/>
      <c r="G128" s="81">
        <v>0</v>
      </c>
      <c r="H128" s="82">
        <v>0</v>
      </c>
      <c r="I128" s="83">
        <v>1</v>
      </c>
      <c r="J128" s="67">
        <f t="shared" si="7"/>
        <v>0</v>
      </c>
      <c r="K128" s="68">
        <f t="shared" si="9"/>
        <v>0</v>
      </c>
      <c r="L128" s="68">
        <f t="shared" si="6"/>
        <v>0</v>
      </c>
      <c r="M128" s="68">
        <f t="shared" si="10"/>
        <v>0</v>
      </c>
      <c r="N128" s="68">
        <f t="shared" si="8"/>
        <v>0</v>
      </c>
      <c r="Q128" s="21"/>
      <c r="R128" s="21"/>
      <c r="S128" s="21"/>
      <c r="T128" s="21"/>
      <c r="U128" s="21"/>
      <c r="V128" s="21"/>
      <c r="W128" s="21">
        <f t="shared" si="11"/>
        <v>10</v>
      </c>
    </row>
    <row r="129" spans="1:23" customFormat="1">
      <c r="A129" s="54">
        <v>116</v>
      </c>
      <c r="B129" s="84"/>
      <c r="C129" s="84"/>
      <c r="D129" s="78"/>
      <c r="E129" s="79"/>
      <c r="F129" s="80"/>
      <c r="G129" s="81">
        <v>0</v>
      </c>
      <c r="H129" s="82">
        <v>0</v>
      </c>
      <c r="I129" s="83">
        <v>1</v>
      </c>
      <c r="J129" s="67">
        <f t="shared" si="7"/>
        <v>0</v>
      </c>
      <c r="K129" s="68">
        <f t="shared" si="9"/>
        <v>0</v>
      </c>
      <c r="L129" s="68">
        <f t="shared" si="6"/>
        <v>0</v>
      </c>
      <c r="M129" s="68">
        <f t="shared" si="10"/>
        <v>0</v>
      </c>
      <c r="N129" s="68">
        <f t="shared" si="8"/>
        <v>0</v>
      </c>
      <c r="Q129" s="21"/>
      <c r="R129" s="21"/>
      <c r="S129" s="21"/>
      <c r="T129" s="21"/>
      <c r="U129" s="21"/>
      <c r="V129" s="21"/>
      <c r="W129" s="21">
        <f t="shared" si="11"/>
        <v>10</v>
      </c>
    </row>
    <row r="130" spans="1:23" customFormat="1">
      <c r="A130" s="54">
        <v>117</v>
      </c>
      <c r="B130" s="84"/>
      <c r="C130" s="84"/>
      <c r="D130" s="78"/>
      <c r="E130" s="79"/>
      <c r="F130" s="80"/>
      <c r="G130" s="81">
        <v>0</v>
      </c>
      <c r="H130" s="82">
        <v>0</v>
      </c>
      <c r="I130" s="83">
        <v>1</v>
      </c>
      <c r="J130" s="67">
        <f t="shared" si="7"/>
        <v>0</v>
      </c>
      <c r="K130" s="68">
        <f t="shared" si="9"/>
        <v>0</v>
      </c>
      <c r="L130" s="68">
        <f t="shared" si="6"/>
        <v>0</v>
      </c>
      <c r="M130" s="68">
        <f t="shared" si="10"/>
        <v>0</v>
      </c>
      <c r="N130" s="68">
        <f t="shared" si="8"/>
        <v>0</v>
      </c>
      <c r="Q130" s="21"/>
      <c r="R130" s="21"/>
      <c r="S130" s="21"/>
      <c r="T130" s="21"/>
      <c r="U130" s="21"/>
      <c r="V130" s="21"/>
      <c r="W130" s="21">
        <f t="shared" si="11"/>
        <v>10</v>
      </c>
    </row>
    <row r="131" spans="1:23" customFormat="1">
      <c r="A131" s="54">
        <v>118</v>
      </c>
      <c r="B131" s="84"/>
      <c r="C131" s="84"/>
      <c r="D131" s="78"/>
      <c r="E131" s="79"/>
      <c r="F131" s="80"/>
      <c r="G131" s="81">
        <v>0</v>
      </c>
      <c r="H131" s="82">
        <v>0</v>
      </c>
      <c r="I131" s="83">
        <v>1</v>
      </c>
      <c r="J131" s="67">
        <f t="shared" si="7"/>
        <v>0</v>
      </c>
      <c r="K131" s="68">
        <f t="shared" si="9"/>
        <v>0</v>
      </c>
      <c r="L131" s="68">
        <f t="shared" si="6"/>
        <v>0</v>
      </c>
      <c r="M131" s="68">
        <f t="shared" si="10"/>
        <v>0</v>
      </c>
      <c r="N131" s="68">
        <f t="shared" si="8"/>
        <v>0</v>
      </c>
      <c r="Q131" s="21"/>
      <c r="R131" s="21"/>
      <c r="S131" s="21"/>
      <c r="T131" s="21"/>
      <c r="U131" s="21"/>
      <c r="V131" s="21"/>
      <c r="W131" s="21">
        <f t="shared" si="11"/>
        <v>10</v>
      </c>
    </row>
    <row r="132" spans="1:23" customFormat="1">
      <c r="A132" s="54">
        <v>119</v>
      </c>
      <c r="B132" s="84"/>
      <c r="C132" s="84"/>
      <c r="D132" s="78"/>
      <c r="E132" s="79"/>
      <c r="F132" s="80"/>
      <c r="G132" s="81">
        <v>0</v>
      </c>
      <c r="H132" s="82">
        <v>0</v>
      </c>
      <c r="I132" s="83">
        <v>1</v>
      </c>
      <c r="J132" s="67">
        <f t="shared" si="7"/>
        <v>0</v>
      </c>
      <c r="K132" s="68">
        <f t="shared" si="9"/>
        <v>0</v>
      </c>
      <c r="L132" s="68">
        <f t="shared" si="6"/>
        <v>0</v>
      </c>
      <c r="M132" s="68">
        <f t="shared" si="10"/>
        <v>0</v>
      </c>
      <c r="N132" s="68">
        <f t="shared" si="8"/>
        <v>0</v>
      </c>
      <c r="Q132" s="21"/>
      <c r="R132" s="21"/>
      <c r="S132" s="21"/>
      <c r="T132" s="21"/>
      <c r="U132" s="21"/>
      <c r="V132" s="21"/>
      <c r="W132" s="21">
        <f t="shared" si="11"/>
        <v>10</v>
      </c>
    </row>
    <row r="133" spans="1:23" customFormat="1">
      <c r="A133" s="54">
        <v>120</v>
      </c>
      <c r="B133" s="84"/>
      <c r="C133" s="84"/>
      <c r="D133" s="78"/>
      <c r="E133" s="79"/>
      <c r="F133" s="80"/>
      <c r="G133" s="81">
        <v>0</v>
      </c>
      <c r="H133" s="82">
        <v>0</v>
      </c>
      <c r="I133" s="83">
        <v>1</v>
      </c>
      <c r="J133" s="67">
        <f t="shared" si="7"/>
        <v>0</v>
      </c>
      <c r="K133" s="68">
        <f t="shared" si="9"/>
        <v>0</v>
      </c>
      <c r="L133" s="68">
        <f t="shared" si="6"/>
        <v>0</v>
      </c>
      <c r="M133" s="68">
        <f t="shared" si="10"/>
        <v>0</v>
      </c>
      <c r="N133" s="68">
        <f t="shared" si="8"/>
        <v>0</v>
      </c>
      <c r="Q133" s="21"/>
      <c r="R133" s="21"/>
      <c r="S133" s="21"/>
      <c r="T133" s="21"/>
      <c r="U133" s="21"/>
      <c r="V133" s="21"/>
      <c r="W133" s="21">
        <f t="shared" si="11"/>
        <v>10</v>
      </c>
    </row>
    <row r="134" spans="1:23" customFormat="1">
      <c r="A134" s="54">
        <v>121</v>
      </c>
      <c r="B134" s="84"/>
      <c r="C134" s="84"/>
      <c r="D134" s="78"/>
      <c r="E134" s="79"/>
      <c r="F134" s="80"/>
      <c r="G134" s="81">
        <v>0</v>
      </c>
      <c r="H134" s="82">
        <v>0</v>
      </c>
      <c r="I134" s="83">
        <v>1</v>
      </c>
      <c r="J134" s="67">
        <f t="shared" si="7"/>
        <v>0</v>
      </c>
      <c r="K134" s="68">
        <f t="shared" si="9"/>
        <v>0</v>
      </c>
      <c r="L134" s="68">
        <f t="shared" si="6"/>
        <v>0</v>
      </c>
      <c r="M134" s="68">
        <f t="shared" si="10"/>
        <v>0</v>
      </c>
      <c r="N134" s="68">
        <f t="shared" si="8"/>
        <v>0</v>
      </c>
      <c r="Q134" s="21"/>
      <c r="R134" s="21"/>
      <c r="S134" s="21"/>
      <c r="T134" s="21"/>
      <c r="U134" s="21"/>
      <c r="V134" s="21"/>
      <c r="W134" s="21">
        <f t="shared" si="11"/>
        <v>10</v>
      </c>
    </row>
    <row r="135" spans="1:23" customFormat="1">
      <c r="A135" s="54">
        <v>122</v>
      </c>
      <c r="B135" s="84"/>
      <c r="C135" s="84"/>
      <c r="D135" s="78"/>
      <c r="E135" s="79"/>
      <c r="F135" s="80"/>
      <c r="G135" s="81">
        <v>0</v>
      </c>
      <c r="H135" s="82">
        <v>0</v>
      </c>
      <c r="I135" s="83">
        <v>1</v>
      </c>
      <c r="J135" s="67">
        <f t="shared" si="7"/>
        <v>0</v>
      </c>
      <c r="K135" s="68">
        <f t="shared" si="9"/>
        <v>0</v>
      </c>
      <c r="L135" s="68">
        <f t="shared" si="6"/>
        <v>0</v>
      </c>
      <c r="M135" s="68">
        <f t="shared" si="10"/>
        <v>0</v>
      </c>
      <c r="N135" s="68">
        <f t="shared" si="8"/>
        <v>0</v>
      </c>
      <c r="Q135" s="21"/>
      <c r="R135" s="21"/>
      <c r="S135" s="21"/>
      <c r="T135" s="21"/>
      <c r="U135" s="21"/>
      <c r="V135" s="21"/>
      <c r="W135" s="21">
        <f t="shared" si="11"/>
        <v>10</v>
      </c>
    </row>
    <row r="136" spans="1:23" customFormat="1">
      <c r="A136" s="54">
        <v>123</v>
      </c>
      <c r="B136" s="84"/>
      <c r="C136" s="84"/>
      <c r="D136" s="78"/>
      <c r="E136" s="79"/>
      <c r="F136" s="80"/>
      <c r="G136" s="81">
        <v>0</v>
      </c>
      <c r="H136" s="82">
        <v>0</v>
      </c>
      <c r="I136" s="83">
        <v>1</v>
      </c>
      <c r="J136" s="67">
        <f t="shared" si="7"/>
        <v>0</v>
      </c>
      <c r="K136" s="68">
        <f t="shared" si="9"/>
        <v>0</v>
      </c>
      <c r="L136" s="68">
        <f t="shared" si="6"/>
        <v>0</v>
      </c>
      <c r="M136" s="68">
        <f t="shared" si="10"/>
        <v>0</v>
      </c>
      <c r="N136" s="68">
        <f t="shared" si="8"/>
        <v>0</v>
      </c>
      <c r="Q136" s="21"/>
      <c r="R136" s="21"/>
      <c r="S136" s="21"/>
      <c r="T136" s="21"/>
      <c r="U136" s="21"/>
      <c r="V136" s="21"/>
      <c r="W136" s="21">
        <f t="shared" si="11"/>
        <v>10</v>
      </c>
    </row>
    <row r="137" spans="1:23" customFormat="1">
      <c r="A137" s="54">
        <v>124</v>
      </c>
      <c r="B137" s="84"/>
      <c r="C137" s="84"/>
      <c r="D137" s="78"/>
      <c r="E137" s="79"/>
      <c r="F137" s="80"/>
      <c r="G137" s="81">
        <v>0</v>
      </c>
      <c r="H137" s="82">
        <v>0</v>
      </c>
      <c r="I137" s="83">
        <v>1</v>
      </c>
      <c r="J137" s="67">
        <f t="shared" si="7"/>
        <v>0</v>
      </c>
      <c r="K137" s="68">
        <f t="shared" si="9"/>
        <v>0</v>
      </c>
      <c r="L137" s="68">
        <f t="shared" si="6"/>
        <v>0</v>
      </c>
      <c r="M137" s="68">
        <f t="shared" si="10"/>
        <v>0</v>
      </c>
      <c r="N137" s="68">
        <f t="shared" si="8"/>
        <v>0</v>
      </c>
      <c r="Q137" s="21"/>
      <c r="R137" s="21"/>
      <c r="S137" s="21"/>
      <c r="T137" s="21"/>
      <c r="U137" s="21"/>
      <c r="V137" s="21"/>
      <c r="W137" s="21">
        <f t="shared" si="11"/>
        <v>10</v>
      </c>
    </row>
    <row r="138" spans="1:23" customFormat="1">
      <c r="A138" s="54">
        <v>125</v>
      </c>
      <c r="B138" s="84"/>
      <c r="C138" s="84"/>
      <c r="D138" s="78"/>
      <c r="E138" s="79"/>
      <c r="F138" s="80"/>
      <c r="G138" s="81">
        <v>0</v>
      </c>
      <c r="H138" s="82">
        <v>0</v>
      </c>
      <c r="I138" s="83">
        <v>1</v>
      </c>
      <c r="J138" s="67">
        <f t="shared" si="7"/>
        <v>0</v>
      </c>
      <c r="K138" s="68">
        <f t="shared" si="9"/>
        <v>0</v>
      </c>
      <c r="L138" s="68">
        <f t="shared" si="6"/>
        <v>0</v>
      </c>
      <c r="M138" s="68">
        <f t="shared" si="10"/>
        <v>0</v>
      </c>
      <c r="N138" s="68">
        <f t="shared" si="8"/>
        <v>0</v>
      </c>
      <c r="Q138" s="21"/>
      <c r="R138" s="21"/>
      <c r="S138" s="21"/>
      <c r="T138" s="21"/>
      <c r="U138" s="21"/>
      <c r="V138" s="21"/>
      <c r="W138" s="21">
        <f t="shared" si="11"/>
        <v>10</v>
      </c>
    </row>
    <row r="139" spans="1:23" customFormat="1">
      <c r="A139" s="54">
        <v>126</v>
      </c>
      <c r="B139" s="84"/>
      <c r="C139" s="84"/>
      <c r="D139" s="78"/>
      <c r="E139" s="79"/>
      <c r="F139" s="80"/>
      <c r="G139" s="81">
        <v>0</v>
      </c>
      <c r="H139" s="82">
        <v>0</v>
      </c>
      <c r="I139" s="83">
        <v>1</v>
      </c>
      <c r="J139" s="67">
        <f t="shared" si="7"/>
        <v>0</v>
      </c>
      <c r="K139" s="68">
        <f t="shared" si="9"/>
        <v>0</v>
      </c>
      <c r="L139" s="68">
        <f t="shared" si="6"/>
        <v>0</v>
      </c>
      <c r="M139" s="68">
        <f t="shared" si="10"/>
        <v>0</v>
      </c>
      <c r="N139" s="68">
        <f t="shared" si="8"/>
        <v>0</v>
      </c>
      <c r="Q139" s="21"/>
      <c r="R139" s="21"/>
      <c r="S139" s="21"/>
      <c r="T139" s="21"/>
      <c r="U139" s="21"/>
      <c r="V139" s="21"/>
      <c r="W139" s="21">
        <f t="shared" si="11"/>
        <v>10</v>
      </c>
    </row>
    <row r="140" spans="1:23" customFormat="1">
      <c r="A140" s="54">
        <v>127</v>
      </c>
      <c r="B140" s="84"/>
      <c r="C140" s="84"/>
      <c r="D140" s="78"/>
      <c r="E140" s="79"/>
      <c r="F140" s="80"/>
      <c r="G140" s="81">
        <v>0</v>
      </c>
      <c r="H140" s="82">
        <v>0</v>
      </c>
      <c r="I140" s="83">
        <v>1</v>
      </c>
      <c r="J140" s="67">
        <f t="shared" si="7"/>
        <v>0</v>
      </c>
      <c r="K140" s="68">
        <f t="shared" si="9"/>
        <v>0</v>
      </c>
      <c r="L140" s="68">
        <f t="shared" si="6"/>
        <v>0</v>
      </c>
      <c r="M140" s="68">
        <f t="shared" si="10"/>
        <v>0</v>
      </c>
      <c r="N140" s="68">
        <f t="shared" si="8"/>
        <v>0</v>
      </c>
      <c r="Q140" s="21"/>
      <c r="R140" s="21"/>
      <c r="S140" s="21"/>
      <c r="T140" s="21"/>
      <c r="U140" s="21"/>
      <c r="V140" s="21"/>
      <c r="W140" s="21">
        <f t="shared" si="11"/>
        <v>10</v>
      </c>
    </row>
    <row r="141" spans="1:23" customFormat="1">
      <c r="A141" s="54">
        <v>128</v>
      </c>
      <c r="B141" s="84"/>
      <c r="C141" s="84"/>
      <c r="D141" s="78"/>
      <c r="E141" s="79"/>
      <c r="F141" s="80"/>
      <c r="G141" s="81">
        <v>0</v>
      </c>
      <c r="H141" s="82">
        <v>0</v>
      </c>
      <c r="I141" s="83">
        <v>1</v>
      </c>
      <c r="J141" s="67">
        <f t="shared" si="7"/>
        <v>0</v>
      </c>
      <c r="K141" s="68">
        <f t="shared" si="9"/>
        <v>0</v>
      </c>
      <c r="L141" s="68">
        <f t="shared" si="6"/>
        <v>0</v>
      </c>
      <c r="M141" s="68">
        <f t="shared" si="10"/>
        <v>0</v>
      </c>
      <c r="N141" s="68">
        <f t="shared" si="8"/>
        <v>0</v>
      </c>
      <c r="Q141" s="21"/>
      <c r="R141" s="21"/>
      <c r="S141" s="21"/>
      <c r="T141" s="21"/>
      <c r="U141" s="21"/>
      <c r="V141" s="21"/>
      <c r="W141" s="21">
        <f t="shared" si="11"/>
        <v>10</v>
      </c>
    </row>
    <row r="142" spans="1:23" customFormat="1">
      <c r="A142" s="54">
        <v>129</v>
      </c>
      <c r="B142" s="84"/>
      <c r="C142" s="84"/>
      <c r="D142" s="78"/>
      <c r="E142" s="79"/>
      <c r="F142" s="80"/>
      <c r="G142" s="81">
        <v>0</v>
      </c>
      <c r="H142" s="82">
        <v>0</v>
      </c>
      <c r="I142" s="83">
        <v>1</v>
      </c>
      <c r="J142" s="67">
        <f t="shared" si="7"/>
        <v>0</v>
      </c>
      <c r="K142" s="68">
        <f t="shared" si="9"/>
        <v>0</v>
      </c>
      <c r="L142" s="68">
        <f t="shared" ref="L142:L205" si="12">ROUND(IF(H142&gt;=2600,2600,H142)*($F$5%+9.76%+6.5%)*I142*$D$8,2)</f>
        <v>0</v>
      </c>
      <c r="M142" s="68">
        <f t="shared" si="10"/>
        <v>0</v>
      </c>
      <c r="N142" s="68">
        <f t="shared" si="8"/>
        <v>0</v>
      </c>
      <c r="Q142" s="21"/>
      <c r="R142" s="21"/>
      <c r="S142" s="21"/>
      <c r="T142" s="21"/>
      <c r="U142" s="21"/>
      <c r="V142" s="21"/>
      <c r="W142" s="21">
        <f t="shared" si="11"/>
        <v>10</v>
      </c>
    </row>
    <row r="143" spans="1:23" customFormat="1">
      <c r="A143" s="54">
        <v>130</v>
      </c>
      <c r="B143" s="84"/>
      <c r="C143" s="84"/>
      <c r="D143" s="78"/>
      <c r="E143" s="79"/>
      <c r="F143" s="80"/>
      <c r="G143" s="81">
        <v>0</v>
      </c>
      <c r="H143" s="82">
        <v>0</v>
      </c>
      <c r="I143" s="83">
        <v>1</v>
      </c>
      <c r="J143" s="67">
        <f t="shared" ref="J143:J206" si="13">ROUND(IF(H143&gt;=2600,2600*$D$8,H143*$D$8),2)</f>
        <v>0</v>
      </c>
      <c r="K143" s="68">
        <f t="shared" si="9"/>
        <v>0</v>
      </c>
      <c r="L143" s="68">
        <f t="shared" si="12"/>
        <v>0</v>
      </c>
      <c r="M143" s="68">
        <f t="shared" si="10"/>
        <v>0</v>
      </c>
      <c r="N143" s="68">
        <f t="shared" ref="N143:N206" si="14">M143*$F$6</f>
        <v>0</v>
      </c>
      <c r="Q143" s="21"/>
      <c r="R143" s="21"/>
      <c r="S143" s="21"/>
      <c r="T143" s="21"/>
      <c r="U143" s="21"/>
      <c r="V143" s="21"/>
      <c r="W143" s="21">
        <f t="shared" si="11"/>
        <v>10</v>
      </c>
    </row>
    <row r="144" spans="1:23" customFormat="1">
      <c r="A144" s="54">
        <v>131</v>
      </c>
      <c r="B144" s="84"/>
      <c r="C144" s="84"/>
      <c r="D144" s="78"/>
      <c r="E144" s="79"/>
      <c r="F144" s="80"/>
      <c r="G144" s="81">
        <v>0</v>
      </c>
      <c r="H144" s="82">
        <v>0</v>
      </c>
      <c r="I144" s="83">
        <v>1</v>
      </c>
      <c r="J144" s="67">
        <f t="shared" si="13"/>
        <v>0</v>
      </c>
      <c r="K144" s="68">
        <f t="shared" ref="K144:K207" si="15">ROUND(IF(H144&gt;=2600,2600,H144)*(13.71%+(1-13.71%)*9%)*I144*$D$8,2)</f>
        <v>0</v>
      </c>
      <c r="L144" s="68">
        <f t="shared" si="12"/>
        <v>0</v>
      </c>
      <c r="M144" s="68">
        <f t="shared" ref="M144:M207" si="16">ROUND(L144+J144*(1-(13.71%+(1-13.71%)*9%)*(1-I144)),2)</f>
        <v>0</v>
      </c>
      <c r="N144" s="68">
        <f t="shared" si="14"/>
        <v>0</v>
      </c>
      <c r="Q144" s="21"/>
      <c r="R144" s="21"/>
      <c r="S144" s="21"/>
      <c r="T144" s="21"/>
      <c r="U144" s="21"/>
      <c r="V144" s="21"/>
      <c r="W144" s="21">
        <f t="shared" ref="W144:W207" si="17">IFERROR(MOD(9*MID(D144,1,1)+7*MID(D144,2,1)+3*MID(D144,3,1)+MID(D144,4,1)+9*MID(D144,5,1)+7*MID(D144,6,1)+3*MID(D144,7,1)+MID(D144,8,1)+9*MID(D144,9,1)+7*MID(D144,10,1),10),10)</f>
        <v>10</v>
      </c>
    </row>
    <row r="145" spans="1:23" customFormat="1">
      <c r="A145" s="54">
        <v>132</v>
      </c>
      <c r="B145" s="84"/>
      <c r="C145" s="84"/>
      <c r="D145" s="78"/>
      <c r="E145" s="79"/>
      <c r="F145" s="80"/>
      <c r="G145" s="81">
        <v>0</v>
      </c>
      <c r="H145" s="82">
        <v>0</v>
      </c>
      <c r="I145" s="83">
        <v>1</v>
      </c>
      <c r="J145" s="67">
        <f t="shared" si="13"/>
        <v>0</v>
      </c>
      <c r="K145" s="68">
        <f t="shared" si="15"/>
        <v>0</v>
      </c>
      <c r="L145" s="68">
        <f t="shared" si="12"/>
        <v>0</v>
      </c>
      <c r="M145" s="68">
        <f t="shared" si="16"/>
        <v>0</v>
      </c>
      <c r="N145" s="68">
        <f t="shared" si="14"/>
        <v>0</v>
      </c>
      <c r="Q145" s="21"/>
      <c r="R145" s="21"/>
      <c r="S145" s="21"/>
      <c r="T145" s="21"/>
      <c r="U145" s="21"/>
      <c r="V145" s="21"/>
      <c r="W145" s="21">
        <f t="shared" si="17"/>
        <v>10</v>
      </c>
    </row>
    <row r="146" spans="1:23" customFormat="1">
      <c r="A146" s="54">
        <v>133</v>
      </c>
      <c r="B146" s="84"/>
      <c r="C146" s="84"/>
      <c r="D146" s="78"/>
      <c r="E146" s="79"/>
      <c r="F146" s="80"/>
      <c r="G146" s="81">
        <v>0</v>
      </c>
      <c r="H146" s="82">
        <v>0</v>
      </c>
      <c r="I146" s="83">
        <v>1</v>
      </c>
      <c r="J146" s="67">
        <f t="shared" si="13"/>
        <v>0</v>
      </c>
      <c r="K146" s="68">
        <f t="shared" si="15"/>
        <v>0</v>
      </c>
      <c r="L146" s="68">
        <f t="shared" si="12"/>
        <v>0</v>
      </c>
      <c r="M146" s="68">
        <f t="shared" si="16"/>
        <v>0</v>
      </c>
      <c r="N146" s="68">
        <f t="shared" si="14"/>
        <v>0</v>
      </c>
      <c r="Q146" s="21"/>
      <c r="R146" s="21"/>
      <c r="S146" s="21"/>
      <c r="T146" s="21"/>
      <c r="U146" s="21"/>
      <c r="V146" s="21"/>
      <c r="W146" s="21">
        <f t="shared" si="17"/>
        <v>10</v>
      </c>
    </row>
    <row r="147" spans="1:23" customFormat="1">
      <c r="A147" s="54">
        <v>134</v>
      </c>
      <c r="B147" s="84"/>
      <c r="C147" s="84"/>
      <c r="D147" s="78"/>
      <c r="E147" s="79"/>
      <c r="F147" s="80"/>
      <c r="G147" s="81">
        <v>0</v>
      </c>
      <c r="H147" s="82">
        <v>0</v>
      </c>
      <c r="I147" s="83">
        <v>1</v>
      </c>
      <c r="J147" s="67">
        <f t="shared" si="13"/>
        <v>0</v>
      </c>
      <c r="K147" s="68">
        <f t="shared" si="15"/>
        <v>0</v>
      </c>
      <c r="L147" s="68">
        <f t="shared" si="12"/>
        <v>0</v>
      </c>
      <c r="M147" s="68">
        <f t="shared" si="16"/>
        <v>0</v>
      </c>
      <c r="N147" s="68">
        <f t="shared" si="14"/>
        <v>0</v>
      </c>
      <c r="Q147" s="21"/>
      <c r="R147" s="21"/>
      <c r="S147" s="21"/>
      <c r="T147" s="21"/>
      <c r="U147" s="21"/>
      <c r="V147" s="21"/>
      <c r="W147" s="21">
        <f t="shared" si="17"/>
        <v>10</v>
      </c>
    </row>
    <row r="148" spans="1:23" customFormat="1">
      <c r="A148" s="54">
        <v>135</v>
      </c>
      <c r="B148" s="84"/>
      <c r="C148" s="84"/>
      <c r="D148" s="78"/>
      <c r="E148" s="79"/>
      <c r="F148" s="80"/>
      <c r="G148" s="81">
        <v>0</v>
      </c>
      <c r="H148" s="82">
        <v>0</v>
      </c>
      <c r="I148" s="83">
        <v>1</v>
      </c>
      <c r="J148" s="67">
        <f t="shared" si="13"/>
        <v>0</v>
      </c>
      <c r="K148" s="68">
        <f t="shared" si="15"/>
        <v>0</v>
      </c>
      <c r="L148" s="68">
        <f t="shared" si="12"/>
        <v>0</v>
      </c>
      <c r="M148" s="68">
        <f t="shared" si="16"/>
        <v>0</v>
      </c>
      <c r="N148" s="68">
        <f t="shared" si="14"/>
        <v>0</v>
      </c>
      <c r="Q148" s="21"/>
      <c r="R148" s="21"/>
      <c r="S148" s="21"/>
      <c r="T148" s="21"/>
      <c r="U148" s="21"/>
      <c r="V148" s="21"/>
      <c r="W148" s="21">
        <f t="shared" si="17"/>
        <v>10</v>
      </c>
    </row>
    <row r="149" spans="1:23" customFormat="1">
      <c r="A149" s="54">
        <v>136</v>
      </c>
      <c r="B149" s="84"/>
      <c r="C149" s="84"/>
      <c r="D149" s="78"/>
      <c r="E149" s="79"/>
      <c r="F149" s="80"/>
      <c r="G149" s="81">
        <v>0</v>
      </c>
      <c r="H149" s="82">
        <v>0</v>
      </c>
      <c r="I149" s="83">
        <v>1</v>
      </c>
      <c r="J149" s="67">
        <f t="shared" si="13"/>
        <v>0</v>
      </c>
      <c r="K149" s="68">
        <f t="shared" si="15"/>
        <v>0</v>
      </c>
      <c r="L149" s="68">
        <f t="shared" si="12"/>
        <v>0</v>
      </c>
      <c r="M149" s="68">
        <f t="shared" si="16"/>
        <v>0</v>
      </c>
      <c r="N149" s="68">
        <f t="shared" si="14"/>
        <v>0</v>
      </c>
      <c r="Q149" s="21"/>
      <c r="R149" s="21"/>
      <c r="S149" s="21"/>
      <c r="T149" s="21"/>
      <c r="U149" s="21"/>
      <c r="V149" s="21"/>
      <c r="W149" s="21">
        <f t="shared" si="17"/>
        <v>10</v>
      </c>
    </row>
    <row r="150" spans="1:23" customFormat="1">
      <c r="A150" s="54">
        <v>137</v>
      </c>
      <c r="B150" s="84"/>
      <c r="C150" s="84"/>
      <c r="D150" s="78"/>
      <c r="E150" s="79"/>
      <c r="F150" s="80"/>
      <c r="G150" s="81">
        <v>0</v>
      </c>
      <c r="H150" s="82">
        <v>0</v>
      </c>
      <c r="I150" s="83">
        <v>1</v>
      </c>
      <c r="J150" s="67">
        <f t="shared" si="13"/>
        <v>0</v>
      </c>
      <c r="K150" s="68">
        <f t="shared" si="15"/>
        <v>0</v>
      </c>
      <c r="L150" s="68">
        <f t="shared" si="12"/>
        <v>0</v>
      </c>
      <c r="M150" s="68">
        <f t="shared" si="16"/>
        <v>0</v>
      </c>
      <c r="N150" s="68">
        <f t="shared" si="14"/>
        <v>0</v>
      </c>
      <c r="Q150" s="21"/>
      <c r="R150" s="21"/>
      <c r="S150" s="21"/>
      <c r="T150" s="21"/>
      <c r="U150" s="21"/>
      <c r="V150" s="21"/>
      <c r="W150" s="21">
        <f t="shared" si="17"/>
        <v>10</v>
      </c>
    </row>
    <row r="151" spans="1:23" customFormat="1">
      <c r="A151" s="54">
        <v>138</v>
      </c>
      <c r="B151" s="84"/>
      <c r="C151" s="84"/>
      <c r="D151" s="78"/>
      <c r="E151" s="79"/>
      <c r="F151" s="80"/>
      <c r="G151" s="81">
        <v>0</v>
      </c>
      <c r="H151" s="82">
        <v>0</v>
      </c>
      <c r="I151" s="83">
        <v>1</v>
      </c>
      <c r="J151" s="67">
        <f t="shared" si="13"/>
        <v>0</v>
      </c>
      <c r="K151" s="68">
        <f t="shared" si="15"/>
        <v>0</v>
      </c>
      <c r="L151" s="68">
        <f t="shared" si="12"/>
        <v>0</v>
      </c>
      <c r="M151" s="68">
        <f t="shared" si="16"/>
        <v>0</v>
      </c>
      <c r="N151" s="68">
        <f t="shared" si="14"/>
        <v>0</v>
      </c>
      <c r="Q151" s="21"/>
      <c r="R151" s="21"/>
      <c r="S151" s="21"/>
      <c r="T151" s="21"/>
      <c r="U151" s="21"/>
      <c r="V151" s="21"/>
      <c r="W151" s="21">
        <f t="shared" si="17"/>
        <v>10</v>
      </c>
    </row>
    <row r="152" spans="1:23" customFormat="1">
      <c r="A152" s="54">
        <v>139</v>
      </c>
      <c r="B152" s="84"/>
      <c r="C152" s="84"/>
      <c r="D152" s="78"/>
      <c r="E152" s="79"/>
      <c r="F152" s="80"/>
      <c r="G152" s="81">
        <v>0</v>
      </c>
      <c r="H152" s="82">
        <v>0</v>
      </c>
      <c r="I152" s="83">
        <v>1</v>
      </c>
      <c r="J152" s="67">
        <f t="shared" si="13"/>
        <v>0</v>
      </c>
      <c r="K152" s="68">
        <f t="shared" si="15"/>
        <v>0</v>
      </c>
      <c r="L152" s="68">
        <f t="shared" si="12"/>
        <v>0</v>
      </c>
      <c r="M152" s="68">
        <f t="shared" si="16"/>
        <v>0</v>
      </c>
      <c r="N152" s="68">
        <f t="shared" si="14"/>
        <v>0</v>
      </c>
      <c r="Q152" s="21"/>
      <c r="R152" s="21"/>
      <c r="S152" s="21"/>
      <c r="T152" s="21"/>
      <c r="U152" s="21"/>
      <c r="V152" s="21"/>
      <c r="W152" s="21">
        <f t="shared" si="17"/>
        <v>10</v>
      </c>
    </row>
    <row r="153" spans="1:23" customFormat="1">
      <c r="A153" s="54">
        <v>140</v>
      </c>
      <c r="B153" s="84"/>
      <c r="C153" s="84"/>
      <c r="D153" s="78"/>
      <c r="E153" s="79"/>
      <c r="F153" s="80"/>
      <c r="G153" s="81">
        <v>0</v>
      </c>
      <c r="H153" s="82">
        <v>0</v>
      </c>
      <c r="I153" s="83">
        <v>1</v>
      </c>
      <c r="J153" s="67">
        <f t="shared" si="13"/>
        <v>0</v>
      </c>
      <c r="K153" s="68">
        <f t="shared" si="15"/>
        <v>0</v>
      </c>
      <c r="L153" s="68">
        <f t="shared" si="12"/>
        <v>0</v>
      </c>
      <c r="M153" s="68">
        <f t="shared" si="16"/>
        <v>0</v>
      </c>
      <c r="N153" s="68">
        <f t="shared" si="14"/>
        <v>0</v>
      </c>
      <c r="Q153" s="21"/>
      <c r="R153" s="21"/>
      <c r="S153" s="21"/>
      <c r="T153" s="21"/>
      <c r="U153" s="21"/>
      <c r="V153" s="21"/>
      <c r="W153" s="21">
        <f t="shared" si="17"/>
        <v>10</v>
      </c>
    </row>
    <row r="154" spans="1:23" customFormat="1">
      <c r="A154" s="54">
        <v>141</v>
      </c>
      <c r="B154" s="84"/>
      <c r="C154" s="84"/>
      <c r="D154" s="78"/>
      <c r="E154" s="79"/>
      <c r="F154" s="80"/>
      <c r="G154" s="81">
        <v>0</v>
      </c>
      <c r="H154" s="82">
        <v>0</v>
      </c>
      <c r="I154" s="83">
        <v>1</v>
      </c>
      <c r="J154" s="67">
        <f t="shared" si="13"/>
        <v>0</v>
      </c>
      <c r="K154" s="68">
        <f t="shared" si="15"/>
        <v>0</v>
      </c>
      <c r="L154" s="68">
        <f t="shared" si="12"/>
        <v>0</v>
      </c>
      <c r="M154" s="68">
        <f t="shared" si="16"/>
        <v>0</v>
      </c>
      <c r="N154" s="68">
        <f t="shared" si="14"/>
        <v>0</v>
      </c>
      <c r="Q154" s="21"/>
      <c r="R154" s="21"/>
      <c r="S154" s="21"/>
      <c r="T154" s="21"/>
      <c r="U154" s="21"/>
      <c r="V154" s="21"/>
      <c r="W154" s="21">
        <f t="shared" si="17"/>
        <v>10</v>
      </c>
    </row>
    <row r="155" spans="1:23" customFormat="1">
      <c r="A155" s="54">
        <v>142</v>
      </c>
      <c r="B155" s="84"/>
      <c r="C155" s="84"/>
      <c r="D155" s="78"/>
      <c r="E155" s="79"/>
      <c r="F155" s="80"/>
      <c r="G155" s="81">
        <v>0</v>
      </c>
      <c r="H155" s="82">
        <v>0</v>
      </c>
      <c r="I155" s="83">
        <v>1</v>
      </c>
      <c r="J155" s="67">
        <f t="shared" si="13"/>
        <v>0</v>
      </c>
      <c r="K155" s="68">
        <f t="shared" si="15"/>
        <v>0</v>
      </c>
      <c r="L155" s="68">
        <f t="shared" si="12"/>
        <v>0</v>
      </c>
      <c r="M155" s="68">
        <f t="shared" si="16"/>
        <v>0</v>
      </c>
      <c r="N155" s="68">
        <f t="shared" si="14"/>
        <v>0</v>
      </c>
      <c r="Q155" s="21"/>
      <c r="R155" s="21"/>
      <c r="S155" s="21"/>
      <c r="T155" s="21"/>
      <c r="U155" s="21"/>
      <c r="V155" s="21"/>
      <c r="W155" s="21">
        <f t="shared" si="17"/>
        <v>10</v>
      </c>
    </row>
    <row r="156" spans="1:23" customFormat="1">
      <c r="A156" s="54">
        <v>143</v>
      </c>
      <c r="B156" s="84"/>
      <c r="C156" s="84"/>
      <c r="D156" s="78"/>
      <c r="E156" s="79"/>
      <c r="F156" s="80"/>
      <c r="G156" s="81">
        <v>0</v>
      </c>
      <c r="H156" s="82">
        <v>0</v>
      </c>
      <c r="I156" s="83">
        <v>1</v>
      </c>
      <c r="J156" s="67">
        <f t="shared" si="13"/>
        <v>0</v>
      </c>
      <c r="K156" s="68">
        <f t="shared" si="15"/>
        <v>0</v>
      </c>
      <c r="L156" s="68">
        <f t="shared" si="12"/>
        <v>0</v>
      </c>
      <c r="M156" s="68">
        <f t="shared" si="16"/>
        <v>0</v>
      </c>
      <c r="N156" s="68">
        <f t="shared" si="14"/>
        <v>0</v>
      </c>
      <c r="Q156" s="21"/>
      <c r="R156" s="21"/>
      <c r="S156" s="21"/>
      <c r="T156" s="21"/>
      <c r="U156" s="21"/>
      <c r="V156" s="21"/>
      <c r="W156" s="21">
        <f t="shared" si="17"/>
        <v>10</v>
      </c>
    </row>
    <row r="157" spans="1:23" customFormat="1">
      <c r="A157" s="54">
        <v>144</v>
      </c>
      <c r="B157" s="84"/>
      <c r="C157" s="84"/>
      <c r="D157" s="78"/>
      <c r="E157" s="79"/>
      <c r="F157" s="80"/>
      <c r="G157" s="81">
        <v>0</v>
      </c>
      <c r="H157" s="82">
        <v>0</v>
      </c>
      <c r="I157" s="83">
        <v>1</v>
      </c>
      <c r="J157" s="67">
        <f t="shared" si="13"/>
        <v>0</v>
      </c>
      <c r="K157" s="68">
        <f t="shared" si="15"/>
        <v>0</v>
      </c>
      <c r="L157" s="68">
        <f t="shared" si="12"/>
        <v>0</v>
      </c>
      <c r="M157" s="68">
        <f t="shared" si="16"/>
        <v>0</v>
      </c>
      <c r="N157" s="68">
        <f t="shared" si="14"/>
        <v>0</v>
      </c>
      <c r="Q157" s="21"/>
      <c r="R157" s="21"/>
      <c r="S157" s="21"/>
      <c r="T157" s="21"/>
      <c r="U157" s="21"/>
      <c r="V157" s="21"/>
      <c r="W157" s="21">
        <f t="shared" si="17"/>
        <v>10</v>
      </c>
    </row>
    <row r="158" spans="1:23" customFormat="1">
      <c r="A158" s="54">
        <v>145</v>
      </c>
      <c r="B158" s="84"/>
      <c r="C158" s="84"/>
      <c r="D158" s="78"/>
      <c r="E158" s="79"/>
      <c r="F158" s="80"/>
      <c r="G158" s="81">
        <v>0</v>
      </c>
      <c r="H158" s="82">
        <v>0</v>
      </c>
      <c r="I158" s="83">
        <v>1</v>
      </c>
      <c r="J158" s="67">
        <f t="shared" si="13"/>
        <v>0</v>
      </c>
      <c r="K158" s="68">
        <f t="shared" si="15"/>
        <v>0</v>
      </c>
      <c r="L158" s="68">
        <f t="shared" si="12"/>
        <v>0</v>
      </c>
      <c r="M158" s="68">
        <f t="shared" si="16"/>
        <v>0</v>
      </c>
      <c r="N158" s="68">
        <f t="shared" si="14"/>
        <v>0</v>
      </c>
      <c r="Q158" s="21"/>
      <c r="R158" s="21"/>
      <c r="S158" s="21"/>
      <c r="T158" s="21"/>
      <c r="U158" s="21"/>
      <c r="V158" s="21"/>
      <c r="W158" s="21">
        <f t="shared" si="17"/>
        <v>10</v>
      </c>
    </row>
    <row r="159" spans="1:23" customFormat="1">
      <c r="A159" s="54">
        <v>146</v>
      </c>
      <c r="B159" s="84"/>
      <c r="C159" s="84"/>
      <c r="D159" s="78"/>
      <c r="E159" s="79"/>
      <c r="F159" s="80"/>
      <c r="G159" s="81">
        <v>0</v>
      </c>
      <c r="H159" s="82">
        <v>0</v>
      </c>
      <c r="I159" s="83">
        <v>1</v>
      </c>
      <c r="J159" s="67">
        <f t="shared" si="13"/>
        <v>0</v>
      </c>
      <c r="K159" s="68">
        <f t="shared" si="15"/>
        <v>0</v>
      </c>
      <c r="L159" s="68">
        <f t="shared" si="12"/>
        <v>0</v>
      </c>
      <c r="M159" s="68">
        <f t="shared" si="16"/>
        <v>0</v>
      </c>
      <c r="N159" s="68">
        <f t="shared" si="14"/>
        <v>0</v>
      </c>
      <c r="Q159" s="21"/>
      <c r="R159" s="21"/>
      <c r="S159" s="21"/>
      <c r="T159" s="21"/>
      <c r="U159" s="21"/>
      <c r="V159" s="21"/>
      <c r="W159" s="21">
        <f t="shared" si="17"/>
        <v>10</v>
      </c>
    </row>
    <row r="160" spans="1:23" customFormat="1">
      <c r="A160" s="54">
        <v>147</v>
      </c>
      <c r="B160" s="84"/>
      <c r="C160" s="84"/>
      <c r="D160" s="78"/>
      <c r="E160" s="79"/>
      <c r="F160" s="80"/>
      <c r="G160" s="81">
        <v>0</v>
      </c>
      <c r="H160" s="82">
        <v>0</v>
      </c>
      <c r="I160" s="83">
        <v>1</v>
      </c>
      <c r="J160" s="67">
        <f t="shared" si="13"/>
        <v>0</v>
      </c>
      <c r="K160" s="68">
        <f t="shared" si="15"/>
        <v>0</v>
      </c>
      <c r="L160" s="68">
        <f t="shared" si="12"/>
        <v>0</v>
      </c>
      <c r="M160" s="68">
        <f t="shared" si="16"/>
        <v>0</v>
      </c>
      <c r="N160" s="68">
        <f t="shared" si="14"/>
        <v>0</v>
      </c>
      <c r="Q160" s="21"/>
      <c r="R160" s="21"/>
      <c r="S160" s="21"/>
      <c r="T160" s="21"/>
      <c r="U160" s="21"/>
      <c r="V160" s="21"/>
      <c r="W160" s="21">
        <f t="shared" si="17"/>
        <v>10</v>
      </c>
    </row>
    <row r="161" spans="1:23" customFormat="1">
      <c r="A161" s="54">
        <v>148</v>
      </c>
      <c r="B161" s="84"/>
      <c r="C161" s="84"/>
      <c r="D161" s="78"/>
      <c r="E161" s="79"/>
      <c r="F161" s="80"/>
      <c r="G161" s="81">
        <v>0</v>
      </c>
      <c r="H161" s="82">
        <v>0</v>
      </c>
      <c r="I161" s="83">
        <v>1</v>
      </c>
      <c r="J161" s="67">
        <f t="shared" si="13"/>
        <v>0</v>
      </c>
      <c r="K161" s="68">
        <f t="shared" si="15"/>
        <v>0</v>
      </c>
      <c r="L161" s="68">
        <f t="shared" si="12"/>
        <v>0</v>
      </c>
      <c r="M161" s="68">
        <f t="shared" si="16"/>
        <v>0</v>
      </c>
      <c r="N161" s="68">
        <f t="shared" si="14"/>
        <v>0</v>
      </c>
      <c r="Q161" s="21"/>
      <c r="R161" s="21"/>
      <c r="S161" s="21"/>
      <c r="T161" s="21"/>
      <c r="U161" s="21"/>
      <c r="V161" s="21"/>
      <c r="W161" s="21">
        <f t="shared" si="17"/>
        <v>10</v>
      </c>
    </row>
    <row r="162" spans="1:23" customFormat="1">
      <c r="A162" s="54">
        <v>149</v>
      </c>
      <c r="B162" s="84"/>
      <c r="C162" s="84"/>
      <c r="D162" s="78"/>
      <c r="E162" s="79"/>
      <c r="F162" s="80"/>
      <c r="G162" s="81">
        <v>0</v>
      </c>
      <c r="H162" s="82">
        <v>0</v>
      </c>
      <c r="I162" s="83">
        <v>1</v>
      </c>
      <c r="J162" s="67">
        <f t="shared" si="13"/>
        <v>0</v>
      </c>
      <c r="K162" s="68">
        <f t="shared" si="15"/>
        <v>0</v>
      </c>
      <c r="L162" s="68">
        <f t="shared" si="12"/>
        <v>0</v>
      </c>
      <c r="M162" s="68">
        <f t="shared" si="16"/>
        <v>0</v>
      </c>
      <c r="N162" s="68">
        <f t="shared" si="14"/>
        <v>0</v>
      </c>
      <c r="Q162" s="21"/>
      <c r="R162" s="21"/>
      <c r="S162" s="21"/>
      <c r="T162" s="21"/>
      <c r="U162" s="21"/>
      <c r="V162" s="21"/>
      <c r="W162" s="21">
        <f t="shared" si="17"/>
        <v>10</v>
      </c>
    </row>
    <row r="163" spans="1:23" customFormat="1">
      <c r="A163" s="54">
        <v>150</v>
      </c>
      <c r="B163" s="84"/>
      <c r="C163" s="84"/>
      <c r="D163" s="78"/>
      <c r="E163" s="79"/>
      <c r="F163" s="80"/>
      <c r="G163" s="81">
        <v>0</v>
      </c>
      <c r="H163" s="82">
        <v>0</v>
      </c>
      <c r="I163" s="83">
        <v>1</v>
      </c>
      <c r="J163" s="67">
        <f t="shared" si="13"/>
        <v>0</v>
      </c>
      <c r="K163" s="68">
        <f t="shared" si="15"/>
        <v>0</v>
      </c>
      <c r="L163" s="68">
        <f t="shared" si="12"/>
        <v>0</v>
      </c>
      <c r="M163" s="68">
        <f t="shared" si="16"/>
        <v>0</v>
      </c>
      <c r="N163" s="68">
        <f t="shared" si="14"/>
        <v>0</v>
      </c>
      <c r="Q163" s="21"/>
      <c r="R163" s="21"/>
      <c r="S163" s="21"/>
      <c r="T163" s="21"/>
      <c r="U163" s="21"/>
      <c r="V163" s="21"/>
      <c r="W163" s="21">
        <f t="shared" si="17"/>
        <v>10</v>
      </c>
    </row>
    <row r="164" spans="1:23" customFormat="1">
      <c r="A164" s="54">
        <v>151</v>
      </c>
      <c r="B164" s="84"/>
      <c r="C164" s="84"/>
      <c r="D164" s="78"/>
      <c r="E164" s="79"/>
      <c r="F164" s="80"/>
      <c r="G164" s="81">
        <v>0</v>
      </c>
      <c r="H164" s="82">
        <v>0</v>
      </c>
      <c r="I164" s="83">
        <v>1</v>
      </c>
      <c r="J164" s="67">
        <f t="shared" si="13"/>
        <v>0</v>
      </c>
      <c r="K164" s="68">
        <f t="shared" si="15"/>
        <v>0</v>
      </c>
      <c r="L164" s="68">
        <f t="shared" si="12"/>
        <v>0</v>
      </c>
      <c r="M164" s="68">
        <f t="shared" si="16"/>
        <v>0</v>
      </c>
      <c r="N164" s="68">
        <f t="shared" si="14"/>
        <v>0</v>
      </c>
      <c r="Q164" s="21"/>
      <c r="R164" s="21"/>
      <c r="S164" s="21"/>
      <c r="T164" s="21"/>
      <c r="U164" s="21"/>
      <c r="V164" s="21"/>
      <c r="W164" s="21">
        <f t="shared" si="17"/>
        <v>10</v>
      </c>
    </row>
    <row r="165" spans="1:23" customFormat="1">
      <c r="A165" s="54">
        <v>152</v>
      </c>
      <c r="B165" s="84"/>
      <c r="C165" s="84"/>
      <c r="D165" s="78"/>
      <c r="E165" s="79"/>
      <c r="F165" s="80"/>
      <c r="G165" s="81">
        <v>0</v>
      </c>
      <c r="H165" s="82">
        <v>0</v>
      </c>
      <c r="I165" s="83">
        <v>1</v>
      </c>
      <c r="J165" s="67">
        <f t="shared" si="13"/>
        <v>0</v>
      </c>
      <c r="K165" s="68">
        <f t="shared" si="15"/>
        <v>0</v>
      </c>
      <c r="L165" s="68">
        <f t="shared" si="12"/>
        <v>0</v>
      </c>
      <c r="M165" s="68">
        <f t="shared" si="16"/>
        <v>0</v>
      </c>
      <c r="N165" s="68">
        <f t="shared" si="14"/>
        <v>0</v>
      </c>
      <c r="Q165" s="21"/>
      <c r="R165" s="21"/>
      <c r="S165" s="21"/>
      <c r="T165" s="21"/>
      <c r="U165" s="21"/>
      <c r="V165" s="21"/>
      <c r="W165" s="21">
        <f t="shared" si="17"/>
        <v>10</v>
      </c>
    </row>
    <row r="166" spans="1:23" customFormat="1">
      <c r="A166" s="54">
        <v>153</v>
      </c>
      <c r="B166" s="84"/>
      <c r="C166" s="84"/>
      <c r="D166" s="78"/>
      <c r="E166" s="79"/>
      <c r="F166" s="80"/>
      <c r="G166" s="81">
        <v>0</v>
      </c>
      <c r="H166" s="82">
        <v>0</v>
      </c>
      <c r="I166" s="83">
        <v>1</v>
      </c>
      <c r="J166" s="67">
        <f t="shared" si="13"/>
        <v>0</v>
      </c>
      <c r="K166" s="68">
        <f t="shared" si="15"/>
        <v>0</v>
      </c>
      <c r="L166" s="68">
        <f t="shared" si="12"/>
        <v>0</v>
      </c>
      <c r="M166" s="68">
        <f t="shared" si="16"/>
        <v>0</v>
      </c>
      <c r="N166" s="68">
        <f t="shared" si="14"/>
        <v>0</v>
      </c>
      <c r="Q166" s="21"/>
      <c r="R166" s="21"/>
      <c r="S166" s="21"/>
      <c r="T166" s="21"/>
      <c r="U166" s="21"/>
      <c r="V166" s="21"/>
      <c r="W166" s="21">
        <f t="shared" si="17"/>
        <v>10</v>
      </c>
    </row>
    <row r="167" spans="1:23" customFormat="1">
      <c r="A167" s="54">
        <v>154</v>
      </c>
      <c r="B167" s="84"/>
      <c r="C167" s="84"/>
      <c r="D167" s="78"/>
      <c r="E167" s="79"/>
      <c r="F167" s="80"/>
      <c r="G167" s="81">
        <v>0</v>
      </c>
      <c r="H167" s="82">
        <v>0</v>
      </c>
      <c r="I167" s="83">
        <v>1</v>
      </c>
      <c r="J167" s="67">
        <f t="shared" si="13"/>
        <v>0</v>
      </c>
      <c r="K167" s="68">
        <f t="shared" si="15"/>
        <v>0</v>
      </c>
      <c r="L167" s="68">
        <f t="shared" si="12"/>
        <v>0</v>
      </c>
      <c r="M167" s="68">
        <f t="shared" si="16"/>
        <v>0</v>
      </c>
      <c r="N167" s="68">
        <f t="shared" si="14"/>
        <v>0</v>
      </c>
      <c r="Q167" s="21"/>
      <c r="R167" s="21"/>
      <c r="S167" s="21"/>
      <c r="T167" s="21"/>
      <c r="U167" s="21"/>
      <c r="V167" s="21"/>
      <c r="W167" s="21">
        <f t="shared" si="17"/>
        <v>10</v>
      </c>
    </row>
    <row r="168" spans="1:23" customFormat="1">
      <c r="A168" s="54">
        <v>155</v>
      </c>
      <c r="B168" s="84"/>
      <c r="C168" s="84"/>
      <c r="D168" s="78"/>
      <c r="E168" s="79"/>
      <c r="F168" s="80"/>
      <c r="G168" s="81">
        <v>0</v>
      </c>
      <c r="H168" s="82">
        <v>0</v>
      </c>
      <c r="I168" s="83">
        <v>1</v>
      </c>
      <c r="J168" s="67">
        <f t="shared" si="13"/>
        <v>0</v>
      </c>
      <c r="K168" s="68">
        <f t="shared" si="15"/>
        <v>0</v>
      </c>
      <c r="L168" s="68">
        <f t="shared" si="12"/>
        <v>0</v>
      </c>
      <c r="M168" s="68">
        <f t="shared" si="16"/>
        <v>0</v>
      </c>
      <c r="N168" s="68">
        <f t="shared" si="14"/>
        <v>0</v>
      </c>
      <c r="Q168" s="21"/>
      <c r="R168" s="21"/>
      <c r="S168" s="21"/>
      <c r="T168" s="21"/>
      <c r="U168" s="21"/>
      <c r="V168" s="21"/>
      <c r="W168" s="21">
        <f t="shared" si="17"/>
        <v>10</v>
      </c>
    </row>
    <row r="169" spans="1:23" customFormat="1">
      <c r="A169" s="54">
        <v>156</v>
      </c>
      <c r="B169" s="84"/>
      <c r="C169" s="84"/>
      <c r="D169" s="78"/>
      <c r="E169" s="79"/>
      <c r="F169" s="80"/>
      <c r="G169" s="81">
        <v>0</v>
      </c>
      <c r="H169" s="82">
        <v>0</v>
      </c>
      <c r="I169" s="83">
        <v>1</v>
      </c>
      <c r="J169" s="67">
        <f t="shared" si="13"/>
        <v>0</v>
      </c>
      <c r="K169" s="68">
        <f t="shared" si="15"/>
        <v>0</v>
      </c>
      <c r="L169" s="68">
        <f t="shared" si="12"/>
        <v>0</v>
      </c>
      <c r="M169" s="68">
        <f t="shared" si="16"/>
        <v>0</v>
      </c>
      <c r="N169" s="68">
        <f t="shared" si="14"/>
        <v>0</v>
      </c>
      <c r="Q169" s="21"/>
      <c r="R169" s="21"/>
      <c r="S169" s="21"/>
      <c r="T169" s="21"/>
      <c r="U169" s="21"/>
      <c r="V169" s="21"/>
      <c r="W169" s="21">
        <f t="shared" si="17"/>
        <v>10</v>
      </c>
    </row>
    <row r="170" spans="1:23" customFormat="1">
      <c r="A170" s="54">
        <v>157</v>
      </c>
      <c r="B170" s="84"/>
      <c r="C170" s="84"/>
      <c r="D170" s="78"/>
      <c r="E170" s="79"/>
      <c r="F170" s="80"/>
      <c r="G170" s="81">
        <v>0</v>
      </c>
      <c r="H170" s="82">
        <v>0</v>
      </c>
      <c r="I170" s="83">
        <v>1</v>
      </c>
      <c r="J170" s="67">
        <f t="shared" si="13"/>
        <v>0</v>
      </c>
      <c r="K170" s="68">
        <f t="shared" si="15"/>
        <v>0</v>
      </c>
      <c r="L170" s="68">
        <f t="shared" si="12"/>
        <v>0</v>
      </c>
      <c r="M170" s="68">
        <f t="shared" si="16"/>
        <v>0</v>
      </c>
      <c r="N170" s="68">
        <f t="shared" si="14"/>
        <v>0</v>
      </c>
      <c r="Q170" s="21"/>
      <c r="R170" s="21"/>
      <c r="S170" s="21"/>
      <c r="T170" s="21"/>
      <c r="U170" s="21"/>
      <c r="V170" s="21"/>
      <c r="W170" s="21">
        <f t="shared" si="17"/>
        <v>10</v>
      </c>
    </row>
    <row r="171" spans="1:23" customFormat="1">
      <c r="A171" s="54">
        <v>158</v>
      </c>
      <c r="B171" s="84"/>
      <c r="C171" s="84"/>
      <c r="D171" s="78"/>
      <c r="E171" s="79"/>
      <c r="F171" s="80"/>
      <c r="G171" s="81">
        <v>0</v>
      </c>
      <c r="H171" s="82">
        <v>0</v>
      </c>
      <c r="I171" s="83">
        <v>1</v>
      </c>
      <c r="J171" s="67">
        <f t="shared" si="13"/>
        <v>0</v>
      </c>
      <c r="K171" s="68">
        <f t="shared" si="15"/>
        <v>0</v>
      </c>
      <c r="L171" s="68">
        <f t="shared" si="12"/>
        <v>0</v>
      </c>
      <c r="M171" s="68">
        <f t="shared" si="16"/>
        <v>0</v>
      </c>
      <c r="N171" s="68">
        <f t="shared" si="14"/>
        <v>0</v>
      </c>
      <c r="Q171" s="21"/>
      <c r="R171" s="21"/>
      <c r="S171" s="21"/>
      <c r="T171" s="21"/>
      <c r="U171" s="21"/>
      <c r="V171" s="21"/>
      <c r="W171" s="21">
        <f t="shared" si="17"/>
        <v>10</v>
      </c>
    </row>
    <row r="172" spans="1:23" customFormat="1">
      <c r="A172" s="54">
        <v>159</v>
      </c>
      <c r="B172" s="84"/>
      <c r="C172" s="84"/>
      <c r="D172" s="78"/>
      <c r="E172" s="79"/>
      <c r="F172" s="80"/>
      <c r="G172" s="81">
        <v>0</v>
      </c>
      <c r="H172" s="82">
        <v>0</v>
      </c>
      <c r="I172" s="83">
        <v>1</v>
      </c>
      <c r="J172" s="67">
        <f t="shared" si="13"/>
        <v>0</v>
      </c>
      <c r="K172" s="68">
        <f t="shared" si="15"/>
        <v>0</v>
      </c>
      <c r="L172" s="68">
        <f t="shared" si="12"/>
        <v>0</v>
      </c>
      <c r="M172" s="68">
        <f t="shared" si="16"/>
        <v>0</v>
      </c>
      <c r="N172" s="68">
        <f t="shared" si="14"/>
        <v>0</v>
      </c>
      <c r="Q172" s="21"/>
      <c r="R172" s="21"/>
      <c r="S172" s="21"/>
      <c r="T172" s="21"/>
      <c r="U172" s="21"/>
      <c r="V172" s="21"/>
      <c r="W172" s="21">
        <f t="shared" si="17"/>
        <v>10</v>
      </c>
    </row>
    <row r="173" spans="1:23" customFormat="1">
      <c r="A173" s="54">
        <v>160</v>
      </c>
      <c r="B173" s="84"/>
      <c r="C173" s="84"/>
      <c r="D173" s="78"/>
      <c r="E173" s="79"/>
      <c r="F173" s="80"/>
      <c r="G173" s="81">
        <v>0</v>
      </c>
      <c r="H173" s="82">
        <v>0</v>
      </c>
      <c r="I173" s="83">
        <v>1</v>
      </c>
      <c r="J173" s="67">
        <f t="shared" si="13"/>
        <v>0</v>
      </c>
      <c r="K173" s="68">
        <f t="shared" si="15"/>
        <v>0</v>
      </c>
      <c r="L173" s="68">
        <f t="shared" si="12"/>
        <v>0</v>
      </c>
      <c r="M173" s="68">
        <f t="shared" si="16"/>
        <v>0</v>
      </c>
      <c r="N173" s="68">
        <f t="shared" si="14"/>
        <v>0</v>
      </c>
      <c r="Q173" s="21"/>
      <c r="R173" s="21"/>
      <c r="S173" s="21"/>
      <c r="T173" s="21"/>
      <c r="U173" s="21"/>
      <c r="V173" s="21"/>
      <c r="W173" s="21">
        <f t="shared" si="17"/>
        <v>10</v>
      </c>
    </row>
    <row r="174" spans="1:23" customFormat="1">
      <c r="A174" s="54">
        <v>161</v>
      </c>
      <c r="B174" s="84"/>
      <c r="C174" s="84"/>
      <c r="D174" s="78"/>
      <c r="E174" s="79"/>
      <c r="F174" s="80"/>
      <c r="G174" s="81">
        <v>0</v>
      </c>
      <c r="H174" s="82">
        <v>0</v>
      </c>
      <c r="I174" s="83">
        <v>1</v>
      </c>
      <c r="J174" s="67">
        <f t="shared" si="13"/>
        <v>0</v>
      </c>
      <c r="K174" s="68">
        <f t="shared" si="15"/>
        <v>0</v>
      </c>
      <c r="L174" s="68">
        <f t="shared" si="12"/>
        <v>0</v>
      </c>
      <c r="M174" s="68">
        <f t="shared" si="16"/>
        <v>0</v>
      </c>
      <c r="N174" s="68">
        <f t="shared" si="14"/>
        <v>0</v>
      </c>
      <c r="Q174" s="21"/>
      <c r="R174" s="21"/>
      <c r="S174" s="21"/>
      <c r="T174" s="21"/>
      <c r="U174" s="21"/>
      <c r="V174" s="21"/>
      <c r="W174" s="21">
        <f t="shared" si="17"/>
        <v>10</v>
      </c>
    </row>
    <row r="175" spans="1:23" customFormat="1">
      <c r="A175" s="54">
        <v>162</v>
      </c>
      <c r="B175" s="84"/>
      <c r="C175" s="84"/>
      <c r="D175" s="78"/>
      <c r="E175" s="79"/>
      <c r="F175" s="80"/>
      <c r="G175" s="81">
        <v>0</v>
      </c>
      <c r="H175" s="82">
        <v>0</v>
      </c>
      <c r="I175" s="83">
        <v>1</v>
      </c>
      <c r="J175" s="67">
        <f t="shared" si="13"/>
        <v>0</v>
      </c>
      <c r="K175" s="68">
        <f t="shared" si="15"/>
        <v>0</v>
      </c>
      <c r="L175" s="68">
        <f t="shared" si="12"/>
        <v>0</v>
      </c>
      <c r="M175" s="68">
        <f t="shared" si="16"/>
        <v>0</v>
      </c>
      <c r="N175" s="68">
        <f t="shared" si="14"/>
        <v>0</v>
      </c>
      <c r="Q175" s="21"/>
      <c r="R175" s="21"/>
      <c r="S175" s="21"/>
      <c r="T175" s="21"/>
      <c r="U175" s="21"/>
      <c r="V175" s="21"/>
      <c r="W175" s="21">
        <f t="shared" si="17"/>
        <v>10</v>
      </c>
    </row>
    <row r="176" spans="1:23" customFormat="1">
      <c r="A176" s="54">
        <v>163</v>
      </c>
      <c r="B176" s="84"/>
      <c r="C176" s="84"/>
      <c r="D176" s="78"/>
      <c r="E176" s="79"/>
      <c r="F176" s="80"/>
      <c r="G176" s="81">
        <v>0</v>
      </c>
      <c r="H176" s="82">
        <v>0</v>
      </c>
      <c r="I176" s="83">
        <v>1</v>
      </c>
      <c r="J176" s="67">
        <f t="shared" si="13"/>
        <v>0</v>
      </c>
      <c r="K176" s="68">
        <f t="shared" si="15"/>
        <v>0</v>
      </c>
      <c r="L176" s="68">
        <f t="shared" si="12"/>
        <v>0</v>
      </c>
      <c r="M176" s="68">
        <f t="shared" si="16"/>
        <v>0</v>
      </c>
      <c r="N176" s="68">
        <f t="shared" si="14"/>
        <v>0</v>
      </c>
      <c r="Q176" s="21"/>
      <c r="R176" s="21"/>
      <c r="S176" s="21"/>
      <c r="T176" s="21"/>
      <c r="U176" s="21"/>
      <c r="V176" s="21"/>
      <c r="W176" s="21">
        <f t="shared" si="17"/>
        <v>10</v>
      </c>
    </row>
    <row r="177" spans="1:23" customFormat="1">
      <c r="A177" s="54">
        <v>164</v>
      </c>
      <c r="B177" s="84"/>
      <c r="C177" s="84"/>
      <c r="D177" s="78"/>
      <c r="E177" s="79"/>
      <c r="F177" s="80"/>
      <c r="G177" s="81">
        <v>0</v>
      </c>
      <c r="H177" s="82">
        <v>0</v>
      </c>
      <c r="I177" s="83">
        <v>1</v>
      </c>
      <c r="J177" s="67">
        <f t="shared" si="13"/>
        <v>0</v>
      </c>
      <c r="K177" s="68">
        <f t="shared" si="15"/>
        <v>0</v>
      </c>
      <c r="L177" s="68">
        <f t="shared" si="12"/>
        <v>0</v>
      </c>
      <c r="M177" s="68">
        <f t="shared" si="16"/>
        <v>0</v>
      </c>
      <c r="N177" s="68">
        <f t="shared" si="14"/>
        <v>0</v>
      </c>
      <c r="Q177" s="21"/>
      <c r="R177" s="21"/>
      <c r="S177" s="21"/>
      <c r="T177" s="21"/>
      <c r="U177" s="21"/>
      <c r="V177" s="21"/>
      <c r="W177" s="21">
        <f t="shared" si="17"/>
        <v>10</v>
      </c>
    </row>
    <row r="178" spans="1:23" customFormat="1">
      <c r="A178" s="54">
        <v>165</v>
      </c>
      <c r="B178" s="84"/>
      <c r="C178" s="84"/>
      <c r="D178" s="78"/>
      <c r="E178" s="79"/>
      <c r="F178" s="80"/>
      <c r="G178" s="81">
        <v>0</v>
      </c>
      <c r="H178" s="82">
        <v>0</v>
      </c>
      <c r="I178" s="83">
        <v>1</v>
      </c>
      <c r="J178" s="67">
        <f t="shared" si="13"/>
        <v>0</v>
      </c>
      <c r="K178" s="68">
        <f t="shared" si="15"/>
        <v>0</v>
      </c>
      <c r="L178" s="68">
        <f t="shared" si="12"/>
        <v>0</v>
      </c>
      <c r="M178" s="68">
        <f t="shared" si="16"/>
        <v>0</v>
      </c>
      <c r="N178" s="68">
        <f t="shared" si="14"/>
        <v>0</v>
      </c>
      <c r="Q178" s="21"/>
      <c r="R178" s="21"/>
      <c r="S178" s="21"/>
      <c r="T178" s="21"/>
      <c r="U178" s="21"/>
      <c r="V178" s="21"/>
      <c r="W178" s="21">
        <f t="shared" si="17"/>
        <v>10</v>
      </c>
    </row>
    <row r="179" spans="1:23" customFormat="1">
      <c r="A179" s="54">
        <v>166</v>
      </c>
      <c r="B179" s="84"/>
      <c r="C179" s="84"/>
      <c r="D179" s="78"/>
      <c r="E179" s="79"/>
      <c r="F179" s="80"/>
      <c r="G179" s="81">
        <v>0</v>
      </c>
      <c r="H179" s="82">
        <v>0</v>
      </c>
      <c r="I179" s="83">
        <v>1</v>
      </c>
      <c r="J179" s="67">
        <f t="shared" si="13"/>
        <v>0</v>
      </c>
      <c r="K179" s="68">
        <f t="shared" si="15"/>
        <v>0</v>
      </c>
      <c r="L179" s="68">
        <f t="shared" si="12"/>
        <v>0</v>
      </c>
      <c r="M179" s="68">
        <f t="shared" si="16"/>
        <v>0</v>
      </c>
      <c r="N179" s="68">
        <f t="shared" si="14"/>
        <v>0</v>
      </c>
      <c r="Q179" s="21"/>
      <c r="R179" s="21"/>
      <c r="S179" s="21"/>
      <c r="T179" s="21"/>
      <c r="U179" s="21"/>
      <c r="V179" s="21"/>
      <c r="W179" s="21">
        <f t="shared" si="17"/>
        <v>10</v>
      </c>
    </row>
    <row r="180" spans="1:23" customFormat="1">
      <c r="A180" s="54">
        <v>167</v>
      </c>
      <c r="B180" s="84"/>
      <c r="C180" s="84"/>
      <c r="D180" s="78"/>
      <c r="E180" s="79"/>
      <c r="F180" s="80"/>
      <c r="G180" s="81">
        <v>0</v>
      </c>
      <c r="H180" s="82">
        <v>0</v>
      </c>
      <c r="I180" s="83">
        <v>1</v>
      </c>
      <c r="J180" s="67">
        <f t="shared" si="13"/>
        <v>0</v>
      </c>
      <c r="K180" s="68">
        <f t="shared" si="15"/>
        <v>0</v>
      </c>
      <c r="L180" s="68">
        <f t="shared" si="12"/>
        <v>0</v>
      </c>
      <c r="M180" s="68">
        <f t="shared" si="16"/>
        <v>0</v>
      </c>
      <c r="N180" s="68">
        <f t="shared" si="14"/>
        <v>0</v>
      </c>
      <c r="Q180" s="21"/>
      <c r="R180" s="21"/>
      <c r="S180" s="21"/>
      <c r="T180" s="21"/>
      <c r="U180" s="21"/>
      <c r="V180" s="21"/>
      <c r="W180" s="21">
        <f t="shared" si="17"/>
        <v>10</v>
      </c>
    </row>
    <row r="181" spans="1:23" customFormat="1">
      <c r="A181" s="54">
        <v>168</v>
      </c>
      <c r="B181" s="84"/>
      <c r="C181" s="84"/>
      <c r="D181" s="78"/>
      <c r="E181" s="79"/>
      <c r="F181" s="80"/>
      <c r="G181" s="81">
        <v>0</v>
      </c>
      <c r="H181" s="82">
        <v>0</v>
      </c>
      <c r="I181" s="83">
        <v>1</v>
      </c>
      <c r="J181" s="67">
        <f t="shared" si="13"/>
        <v>0</v>
      </c>
      <c r="K181" s="68">
        <f t="shared" si="15"/>
        <v>0</v>
      </c>
      <c r="L181" s="68">
        <f t="shared" si="12"/>
        <v>0</v>
      </c>
      <c r="M181" s="68">
        <f t="shared" si="16"/>
        <v>0</v>
      </c>
      <c r="N181" s="68">
        <f t="shared" si="14"/>
        <v>0</v>
      </c>
      <c r="Q181" s="21"/>
      <c r="R181" s="21"/>
      <c r="S181" s="21"/>
      <c r="T181" s="21"/>
      <c r="U181" s="21"/>
      <c r="V181" s="21"/>
      <c r="W181" s="21">
        <f t="shared" si="17"/>
        <v>10</v>
      </c>
    </row>
    <row r="182" spans="1:23" customFormat="1">
      <c r="A182" s="54">
        <v>169</v>
      </c>
      <c r="B182" s="84"/>
      <c r="C182" s="84"/>
      <c r="D182" s="78"/>
      <c r="E182" s="79"/>
      <c r="F182" s="80"/>
      <c r="G182" s="81">
        <v>0</v>
      </c>
      <c r="H182" s="82">
        <v>0</v>
      </c>
      <c r="I182" s="83">
        <v>1</v>
      </c>
      <c r="J182" s="67">
        <f t="shared" si="13"/>
        <v>0</v>
      </c>
      <c r="K182" s="68">
        <f t="shared" si="15"/>
        <v>0</v>
      </c>
      <c r="L182" s="68">
        <f t="shared" si="12"/>
        <v>0</v>
      </c>
      <c r="M182" s="68">
        <f t="shared" si="16"/>
        <v>0</v>
      </c>
      <c r="N182" s="68">
        <f t="shared" si="14"/>
        <v>0</v>
      </c>
      <c r="Q182" s="21"/>
      <c r="R182" s="21"/>
      <c r="S182" s="21"/>
      <c r="T182" s="21"/>
      <c r="U182" s="21"/>
      <c r="V182" s="21"/>
      <c r="W182" s="21">
        <f t="shared" si="17"/>
        <v>10</v>
      </c>
    </row>
    <row r="183" spans="1:23" customFormat="1">
      <c r="A183" s="54">
        <v>170</v>
      </c>
      <c r="B183" s="84"/>
      <c r="C183" s="84"/>
      <c r="D183" s="78"/>
      <c r="E183" s="79"/>
      <c r="F183" s="80"/>
      <c r="G183" s="81">
        <v>0</v>
      </c>
      <c r="H183" s="82">
        <v>0</v>
      </c>
      <c r="I183" s="83">
        <v>1</v>
      </c>
      <c r="J183" s="67">
        <f t="shared" si="13"/>
        <v>0</v>
      </c>
      <c r="K183" s="68">
        <f t="shared" si="15"/>
        <v>0</v>
      </c>
      <c r="L183" s="68">
        <f t="shared" si="12"/>
        <v>0</v>
      </c>
      <c r="M183" s="68">
        <f t="shared" si="16"/>
        <v>0</v>
      </c>
      <c r="N183" s="68">
        <f t="shared" si="14"/>
        <v>0</v>
      </c>
      <c r="Q183" s="21"/>
      <c r="R183" s="21"/>
      <c r="S183" s="21"/>
      <c r="T183" s="21"/>
      <c r="U183" s="21"/>
      <c r="V183" s="21"/>
      <c r="W183" s="21">
        <f t="shared" si="17"/>
        <v>10</v>
      </c>
    </row>
    <row r="184" spans="1:23" customFormat="1">
      <c r="A184" s="54">
        <v>171</v>
      </c>
      <c r="B184" s="84"/>
      <c r="C184" s="84"/>
      <c r="D184" s="78"/>
      <c r="E184" s="79"/>
      <c r="F184" s="80"/>
      <c r="G184" s="81">
        <v>0</v>
      </c>
      <c r="H184" s="82">
        <v>0</v>
      </c>
      <c r="I184" s="83">
        <v>1</v>
      </c>
      <c r="J184" s="67">
        <f t="shared" si="13"/>
        <v>0</v>
      </c>
      <c r="K184" s="68">
        <f t="shared" si="15"/>
        <v>0</v>
      </c>
      <c r="L184" s="68">
        <f t="shared" si="12"/>
        <v>0</v>
      </c>
      <c r="M184" s="68">
        <f t="shared" si="16"/>
        <v>0</v>
      </c>
      <c r="N184" s="68">
        <f t="shared" si="14"/>
        <v>0</v>
      </c>
      <c r="Q184" s="21"/>
      <c r="R184" s="21"/>
      <c r="S184" s="21"/>
      <c r="T184" s="21"/>
      <c r="U184" s="21"/>
      <c r="V184" s="21"/>
      <c r="W184" s="21">
        <f t="shared" si="17"/>
        <v>10</v>
      </c>
    </row>
    <row r="185" spans="1:23" customFormat="1">
      <c r="A185" s="54">
        <v>172</v>
      </c>
      <c r="B185" s="84"/>
      <c r="C185" s="84"/>
      <c r="D185" s="78"/>
      <c r="E185" s="79"/>
      <c r="F185" s="80"/>
      <c r="G185" s="81">
        <v>0</v>
      </c>
      <c r="H185" s="82">
        <v>0</v>
      </c>
      <c r="I185" s="83">
        <v>1</v>
      </c>
      <c r="J185" s="67">
        <f t="shared" si="13"/>
        <v>0</v>
      </c>
      <c r="K185" s="68">
        <f t="shared" si="15"/>
        <v>0</v>
      </c>
      <c r="L185" s="68">
        <f t="shared" si="12"/>
        <v>0</v>
      </c>
      <c r="M185" s="68">
        <f t="shared" si="16"/>
        <v>0</v>
      </c>
      <c r="N185" s="68">
        <f t="shared" si="14"/>
        <v>0</v>
      </c>
      <c r="Q185" s="21"/>
      <c r="R185" s="21"/>
      <c r="S185" s="21"/>
      <c r="T185" s="21"/>
      <c r="U185" s="21"/>
      <c r="V185" s="21"/>
      <c r="W185" s="21">
        <f t="shared" si="17"/>
        <v>10</v>
      </c>
    </row>
    <row r="186" spans="1:23" customFormat="1">
      <c r="A186" s="54">
        <v>173</v>
      </c>
      <c r="B186" s="84"/>
      <c r="C186" s="84"/>
      <c r="D186" s="78"/>
      <c r="E186" s="79"/>
      <c r="F186" s="80"/>
      <c r="G186" s="81">
        <v>0</v>
      </c>
      <c r="H186" s="82">
        <v>0</v>
      </c>
      <c r="I186" s="83">
        <v>1</v>
      </c>
      <c r="J186" s="67">
        <f t="shared" si="13"/>
        <v>0</v>
      </c>
      <c r="K186" s="68">
        <f t="shared" si="15"/>
        <v>0</v>
      </c>
      <c r="L186" s="68">
        <f t="shared" si="12"/>
        <v>0</v>
      </c>
      <c r="M186" s="68">
        <f t="shared" si="16"/>
        <v>0</v>
      </c>
      <c r="N186" s="68">
        <f t="shared" si="14"/>
        <v>0</v>
      </c>
      <c r="Q186" s="21"/>
      <c r="R186" s="21"/>
      <c r="S186" s="21"/>
      <c r="T186" s="21"/>
      <c r="U186" s="21"/>
      <c r="V186" s="21"/>
      <c r="W186" s="21">
        <f t="shared" si="17"/>
        <v>10</v>
      </c>
    </row>
    <row r="187" spans="1:23" customFormat="1">
      <c r="A187" s="54">
        <v>174</v>
      </c>
      <c r="B187" s="84"/>
      <c r="C187" s="84"/>
      <c r="D187" s="78"/>
      <c r="E187" s="79"/>
      <c r="F187" s="80"/>
      <c r="G187" s="81">
        <v>0</v>
      </c>
      <c r="H187" s="82">
        <v>0</v>
      </c>
      <c r="I187" s="83">
        <v>1</v>
      </c>
      <c r="J187" s="67">
        <f t="shared" si="13"/>
        <v>0</v>
      </c>
      <c r="K187" s="68">
        <f t="shared" si="15"/>
        <v>0</v>
      </c>
      <c r="L187" s="68">
        <f t="shared" si="12"/>
        <v>0</v>
      </c>
      <c r="M187" s="68">
        <f t="shared" si="16"/>
        <v>0</v>
      </c>
      <c r="N187" s="68">
        <f t="shared" si="14"/>
        <v>0</v>
      </c>
      <c r="Q187" s="21"/>
      <c r="R187" s="21"/>
      <c r="S187" s="21"/>
      <c r="T187" s="21"/>
      <c r="U187" s="21"/>
      <c r="V187" s="21"/>
      <c r="W187" s="21">
        <f t="shared" si="17"/>
        <v>10</v>
      </c>
    </row>
    <row r="188" spans="1:23" customFormat="1">
      <c r="A188" s="54">
        <v>175</v>
      </c>
      <c r="B188" s="84"/>
      <c r="C188" s="84"/>
      <c r="D188" s="78"/>
      <c r="E188" s="79"/>
      <c r="F188" s="80"/>
      <c r="G188" s="81">
        <v>0</v>
      </c>
      <c r="H188" s="82">
        <v>0</v>
      </c>
      <c r="I188" s="83">
        <v>1</v>
      </c>
      <c r="J188" s="67">
        <f t="shared" si="13"/>
        <v>0</v>
      </c>
      <c r="K188" s="68">
        <f t="shared" si="15"/>
        <v>0</v>
      </c>
      <c r="L188" s="68">
        <f t="shared" si="12"/>
        <v>0</v>
      </c>
      <c r="M188" s="68">
        <f t="shared" si="16"/>
        <v>0</v>
      </c>
      <c r="N188" s="68">
        <f t="shared" si="14"/>
        <v>0</v>
      </c>
      <c r="Q188" s="21"/>
      <c r="R188" s="21"/>
      <c r="S188" s="21"/>
      <c r="T188" s="21"/>
      <c r="U188" s="21"/>
      <c r="V188" s="21"/>
      <c r="W188" s="21">
        <f t="shared" si="17"/>
        <v>10</v>
      </c>
    </row>
    <row r="189" spans="1:23" customFormat="1">
      <c r="A189" s="54">
        <v>176</v>
      </c>
      <c r="B189" s="84"/>
      <c r="C189" s="84"/>
      <c r="D189" s="78"/>
      <c r="E189" s="79"/>
      <c r="F189" s="80"/>
      <c r="G189" s="81">
        <v>0</v>
      </c>
      <c r="H189" s="82">
        <v>0</v>
      </c>
      <c r="I189" s="83">
        <v>1</v>
      </c>
      <c r="J189" s="67">
        <f t="shared" si="13"/>
        <v>0</v>
      </c>
      <c r="K189" s="68">
        <f t="shared" si="15"/>
        <v>0</v>
      </c>
      <c r="L189" s="68">
        <f t="shared" si="12"/>
        <v>0</v>
      </c>
      <c r="M189" s="68">
        <f t="shared" si="16"/>
        <v>0</v>
      </c>
      <c r="N189" s="68">
        <f t="shared" si="14"/>
        <v>0</v>
      </c>
      <c r="Q189" s="21"/>
      <c r="R189" s="21"/>
      <c r="S189" s="21"/>
      <c r="T189" s="21"/>
      <c r="U189" s="21"/>
      <c r="V189" s="21"/>
      <c r="W189" s="21">
        <f t="shared" si="17"/>
        <v>10</v>
      </c>
    </row>
    <row r="190" spans="1:23" customFormat="1">
      <c r="A190" s="54">
        <v>177</v>
      </c>
      <c r="B190" s="84"/>
      <c r="C190" s="84"/>
      <c r="D190" s="78"/>
      <c r="E190" s="79"/>
      <c r="F190" s="80"/>
      <c r="G190" s="81">
        <v>0</v>
      </c>
      <c r="H190" s="82">
        <v>0</v>
      </c>
      <c r="I190" s="83">
        <v>1</v>
      </c>
      <c r="J190" s="67">
        <f t="shared" si="13"/>
        <v>0</v>
      </c>
      <c r="K190" s="68">
        <f t="shared" si="15"/>
        <v>0</v>
      </c>
      <c r="L190" s="68">
        <f t="shared" si="12"/>
        <v>0</v>
      </c>
      <c r="M190" s="68">
        <f t="shared" si="16"/>
        <v>0</v>
      </c>
      <c r="N190" s="68">
        <f t="shared" si="14"/>
        <v>0</v>
      </c>
      <c r="Q190" s="21"/>
      <c r="R190" s="21"/>
      <c r="S190" s="21"/>
      <c r="T190" s="21"/>
      <c r="U190" s="21"/>
      <c r="V190" s="21"/>
      <c r="W190" s="21">
        <f t="shared" si="17"/>
        <v>10</v>
      </c>
    </row>
    <row r="191" spans="1:23" customFormat="1">
      <c r="A191" s="54">
        <v>178</v>
      </c>
      <c r="B191" s="84"/>
      <c r="C191" s="84"/>
      <c r="D191" s="78"/>
      <c r="E191" s="79"/>
      <c r="F191" s="80"/>
      <c r="G191" s="81">
        <v>0</v>
      </c>
      <c r="H191" s="82">
        <v>0</v>
      </c>
      <c r="I191" s="83">
        <v>1</v>
      </c>
      <c r="J191" s="67">
        <f t="shared" si="13"/>
        <v>0</v>
      </c>
      <c r="K191" s="68">
        <f t="shared" si="15"/>
        <v>0</v>
      </c>
      <c r="L191" s="68">
        <f t="shared" si="12"/>
        <v>0</v>
      </c>
      <c r="M191" s="68">
        <f t="shared" si="16"/>
        <v>0</v>
      </c>
      <c r="N191" s="68">
        <f t="shared" si="14"/>
        <v>0</v>
      </c>
      <c r="Q191" s="21"/>
      <c r="R191" s="21"/>
      <c r="S191" s="21"/>
      <c r="T191" s="21"/>
      <c r="U191" s="21"/>
      <c r="V191" s="21"/>
      <c r="W191" s="21">
        <f t="shared" si="17"/>
        <v>10</v>
      </c>
    </row>
    <row r="192" spans="1:23" customFormat="1">
      <c r="A192" s="54">
        <v>179</v>
      </c>
      <c r="B192" s="84"/>
      <c r="C192" s="84"/>
      <c r="D192" s="78"/>
      <c r="E192" s="79"/>
      <c r="F192" s="80"/>
      <c r="G192" s="81">
        <v>0</v>
      </c>
      <c r="H192" s="82">
        <v>0</v>
      </c>
      <c r="I192" s="83">
        <v>1</v>
      </c>
      <c r="J192" s="67">
        <f t="shared" si="13"/>
        <v>0</v>
      </c>
      <c r="K192" s="68">
        <f t="shared" si="15"/>
        <v>0</v>
      </c>
      <c r="L192" s="68">
        <f t="shared" si="12"/>
        <v>0</v>
      </c>
      <c r="M192" s="68">
        <f t="shared" si="16"/>
        <v>0</v>
      </c>
      <c r="N192" s="68">
        <f t="shared" si="14"/>
        <v>0</v>
      </c>
      <c r="Q192" s="21"/>
      <c r="R192" s="21"/>
      <c r="S192" s="21"/>
      <c r="T192" s="21"/>
      <c r="U192" s="21"/>
      <c r="V192" s="21"/>
      <c r="W192" s="21">
        <f t="shared" si="17"/>
        <v>10</v>
      </c>
    </row>
    <row r="193" spans="1:23" customFormat="1">
      <c r="A193" s="54">
        <v>180</v>
      </c>
      <c r="B193" s="84"/>
      <c r="C193" s="84"/>
      <c r="D193" s="78"/>
      <c r="E193" s="79"/>
      <c r="F193" s="80"/>
      <c r="G193" s="81">
        <v>0</v>
      </c>
      <c r="H193" s="82">
        <v>0</v>
      </c>
      <c r="I193" s="83">
        <v>1</v>
      </c>
      <c r="J193" s="67">
        <f t="shared" si="13"/>
        <v>0</v>
      </c>
      <c r="K193" s="68">
        <f t="shared" si="15"/>
        <v>0</v>
      </c>
      <c r="L193" s="68">
        <f t="shared" si="12"/>
        <v>0</v>
      </c>
      <c r="M193" s="68">
        <f t="shared" si="16"/>
        <v>0</v>
      </c>
      <c r="N193" s="68">
        <f t="shared" si="14"/>
        <v>0</v>
      </c>
      <c r="Q193" s="21"/>
      <c r="R193" s="21"/>
      <c r="S193" s="21"/>
      <c r="T193" s="21"/>
      <c r="U193" s="21"/>
      <c r="V193" s="21"/>
      <c r="W193" s="21">
        <f t="shared" si="17"/>
        <v>10</v>
      </c>
    </row>
    <row r="194" spans="1:23" customFormat="1">
      <c r="A194" s="54">
        <v>181</v>
      </c>
      <c r="B194" s="84"/>
      <c r="C194" s="84"/>
      <c r="D194" s="78"/>
      <c r="E194" s="79"/>
      <c r="F194" s="80"/>
      <c r="G194" s="81">
        <v>0</v>
      </c>
      <c r="H194" s="82">
        <v>0</v>
      </c>
      <c r="I194" s="83">
        <v>1</v>
      </c>
      <c r="J194" s="67">
        <f t="shared" si="13"/>
        <v>0</v>
      </c>
      <c r="K194" s="68">
        <f t="shared" si="15"/>
        <v>0</v>
      </c>
      <c r="L194" s="68">
        <f t="shared" si="12"/>
        <v>0</v>
      </c>
      <c r="M194" s="68">
        <f t="shared" si="16"/>
        <v>0</v>
      </c>
      <c r="N194" s="68">
        <f t="shared" si="14"/>
        <v>0</v>
      </c>
      <c r="Q194" s="21"/>
      <c r="R194" s="21"/>
      <c r="S194" s="21"/>
      <c r="T194" s="21"/>
      <c r="U194" s="21"/>
      <c r="V194" s="21"/>
      <c r="W194" s="21">
        <f t="shared" si="17"/>
        <v>10</v>
      </c>
    </row>
    <row r="195" spans="1:23" customFormat="1">
      <c r="A195" s="54">
        <v>182</v>
      </c>
      <c r="B195" s="84"/>
      <c r="C195" s="84"/>
      <c r="D195" s="78"/>
      <c r="E195" s="79"/>
      <c r="F195" s="80"/>
      <c r="G195" s="81">
        <v>0</v>
      </c>
      <c r="H195" s="82">
        <v>0</v>
      </c>
      <c r="I195" s="83">
        <v>1</v>
      </c>
      <c r="J195" s="67">
        <f t="shared" si="13"/>
        <v>0</v>
      </c>
      <c r="K195" s="68">
        <f t="shared" si="15"/>
        <v>0</v>
      </c>
      <c r="L195" s="68">
        <f t="shared" si="12"/>
        <v>0</v>
      </c>
      <c r="M195" s="68">
        <f t="shared" si="16"/>
        <v>0</v>
      </c>
      <c r="N195" s="68">
        <f t="shared" si="14"/>
        <v>0</v>
      </c>
      <c r="Q195" s="21"/>
      <c r="R195" s="21"/>
      <c r="S195" s="21"/>
      <c r="T195" s="21"/>
      <c r="U195" s="21"/>
      <c r="V195" s="21"/>
      <c r="W195" s="21">
        <f t="shared" si="17"/>
        <v>10</v>
      </c>
    </row>
    <row r="196" spans="1:23" customFormat="1">
      <c r="A196" s="54">
        <v>183</v>
      </c>
      <c r="B196" s="84"/>
      <c r="C196" s="84"/>
      <c r="D196" s="78"/>
      <c r="E196" s="79"/>
      <c r="F196" s="80"/>
      <c r="G196" s="81">
        <v>0</v>
      </c>
      <c r="H196" s="82">
        <v>0</v>
      </c>
      <c r="I196" s="83">
        <v>1</v>
      </c>
      <c r="J196" s="67">
        <f t="shared" si="13"/>
        <v>0</v>
      </c>
      <c r="K196" s="68">
        <f t="shared" si="15"/>
        <v>0</v>
      </c>
      <c r="L196" s="68">
        <f t="shared" si="12"/>
        <v>0</v>
      </c>
      <c r="M196" s="68">
        <f t="shared" si="16"/>
        <v>0</v>
      </c>
      <c r="N196" s="68">
        <f t="shared" si="14"/>
        <v>0</v>
      </c>
      <c r="Q196" s="21"/>
      <c r="R196" s="21"/>
      <c r="S196" s="21"/>
      <c r="T196" s="21"/>
      <c r="U196" s="21"/>
      <c r="V196" s="21"/>
      <c r="W196" s="21">
        <f t="shared" si="17"/>
        <v>10</v>
      </c>
    </row>
    <row r="197" spans="1:23" customFormat="1">
      <c r="A197" s="54">
        <v>184</v>
      </c>
      <c r="B197" s="84"/>
      <c r="C197" s="84"/>
      <c r="D197" s="78"/>
      <c r="E197" s="79"/>
      <c r="F197" s="80"/>
      <c r="G197" s="81">
        <v>0</v>
      </c>
      <c r="H197" s="82">
        <v>0</v>
      </c>
      <c r="I197" s="83">
        <v>1</v>
      </c>
      <c r="J197" s="67">
        <f t="shared" si="13"/>
        <v>0</v>
      </c>
      <c r="K197" s="68">
        <f t="shared" si="15"/>
        <v>0</v>
      </c>
      <c r="L197" s="68">
        <f t="shared" si="12"/>
        <v>0</v>
      </c>
      <c r="M197" s="68">
        <f t="shared" si="16"/>
        <v>0</v>
      </c>
      <c r="N197" s="68">
        <f t="shared" si="14"/>
        <v>0</v>
      </c>
      <c r="Q197" s="21"/>
      <c r="R197" s="21"/>
      <c r="S197" s="21"/>
      <c r="T197" s="21"/>
      <c r="U197" s="21"/>
      <c r="V197" s="21"/>
      <c r="W197" s="21">
        <f t="shared" si="17"/>
        <v>10</v>
      </c>
    </row>
    <row r="198" spans="1:23" customFormat="1">
      <c r="A198" s="54">
        <v>185</v>
      </c>
      <c r="B198" s="84"/>
      <c r="C198" s="84"/>
      <c r="D198" s="78"/>
      <c r="E198" s="79"/>
      <c r="F198" s="80"/>
      <c r="G198" s="81">
        <v>0</v>
      </c>
      <c r="H198" s="82">
        <v>0</v>
      </c>
      <c r="I198" s="83">
        <v>1</v>
      </c>
      <c r="J198" s="67">
        <f t="shared" si="13"/>
        <v>0</v>
      </c>
      <c r="K198" s="68">
        <f t="shared" si="15"/>
        <v>0</v>
      </c>
      <c r="L198" s="68">
        <f t="shared" si="12"/>
        <v>0</v>
      </c>
      <c r="M198" s="68">
        <f t="shared" si="16"/>
        <v>0</v>
      </c>
      <c r="N198" s="68">
        <f t="shared" si="14"/>
        <v>0</v>
      </c>
      <c r="Q198" s="21"/>
      <c r="R198" s="21"/>
      <c r="S198" s="21"/>
      <c r="T198" s="21"/>
      <c r="U198" s="21"/>
      <c r="V198" s="21"/>
      <c r="W198" s="21">
        <f t="shared" si="17"/>
        <v>10</v>
      </c>
    </row>
    <row r="199" spans="1:23" customFormat="1">
      <c r="A199" s="54">
        <v>186</v>
      </c>
      <c r="B199" s="84"/>
      <c r="C199" s="84"/>
      <c r="D199" s="78"/>
      <c r="E199" s="79"/>
      <c r="F199" s="80"/>
      <c r="G199" s="81">
        <v>0</v>
      </c>
      <c r="H199" s="82">
        <v>0</v>
      </c>
      <c r="I199" s="83">
        <v>1</v>
      </c>
      <c r="J199" s="67">
        <f t="shared" si="13"/>
        <v>0</v>
      </c>
      <c r="K199" s="68">
        <f t="shared" si="15"/>
        <v>0</v>
      </c>
      <c r="L199" s="68">
        <f t="shared" si="12"/>
        <v>0</v>
      </c>
      <c r="M199" s="68">
        <f t="shared" si="16"/>
        <v>0</v>
      </c>
      <c r="N199" s="68">
        <f t="shared" si="14"/>
        <v>0</v>
      </c>
      <c r="Q199" s="21"/>
      <c r="R199" s="21"/>
      <c r="S199" s="21"/>
      <c r="T199" s="21"/>
      <c r="U199" s="21"/>
      <c r="V199" s="21"/>
      <c r="W199" s="21">
        <f t="shared" si="17"/>
        <v>10</v>
      </c>
    </row>
    <row r="200" spans="1:23" customFormat="1">
      <c r="A200" s="54">
        <v>187</v>
      </c>
      <c r="B200" s="84"/>
      <c r="C200" s="84"/>
      <c r="D200" s="78"/>
      <c r="E200" s="79"/>
      <c r="F200" s="80"/>
      <c r="G200" s="81">
        <v>0</v>
      </c>
      <c r="H200" s="82">
        <v>0</v>
      </c>
      <c r="I200" s="83">
        <v>1</v>
      </c>
      <c r="J200" s="67">
        <f t="shared" si="13"/>
        <v>0</v>
      </c>
      <c r="K200" s="68">
        <f t="shared" si="15"/>
        <v>0</v>
      </c>
      <c r="L200" s="68">
        <f t="shared" si="12"/>
        <v>0</v>
      </c>
      <c r="M200" s="68">
        <f t="shared" si="16"/>
        <v>0</v>
      </c>
      <c r="N200" s="68">
        <f t="shared" si="14"/>
        <v>0</v>
      </c>
      <c r="Q200" s="21"/>
      <c r="R200" s="21"/>
      <c r="S200" s="21"/>
      <c r="T200" s="21"/>
      <c r="U200" s="21"/>
      <c r="V200" s="21"/>
      <c r="W200" s="21">
        <f t="shared" si="17"/>
        <v>10</v>
      </c>
    </row>
    <row r="201" spans="1:23" customFormat="1">
      <c r="A201" s="54">
        <v>188</v>
      </c>
      <c r="B201" s="84"/>
      <c r="C201" s="84"/>
      <c r="D201" s="78"/>
      <c r="E201" s="79"/>
      <c r="F201" s="80"/>
      <c r="G201" s="81">
        <v>0</v>
      </c>
      <c r="H201" s="82">
        <v>0</v>
      </c>
      <c r="I201" s="83">
        <v>1</v>
      </c>
      <c r="J201" s="67">
        <f t="shared" si="13"/>
        <v>0</v>
      </c>
      <c r="K201" s="68">
        <f t="shared" si="15"/>
        <v>0</v>
      </c>
      <c r="L201" s="68">
        <f t="shared" si="12"/>
        <v>0</v>
      </c>
      <c r="M201" s="68">
        <f t="shared" si="16"/>
        <v>0</v>
      </c>
      <c r="N201" s="68">
        <f t="shared" si="14"/>
        <v>0</v>
      </c>
      <c r="Q201" s="21"/>
      <c r="R201" s="21"/>
      <c r="S201" s="21"/>
      <c r="T201" s="21"/>
      <c r="U201" s="21"/>
      <c r="V201" s="21"/>
      <c r="W201" s="21">
        <f t="shared" si="17"/>
        <v>10</v>
      </c>
    </row>
    <row r="202" spans="1:23" customFormat="1">
      <c r="A202" s="54">
        <v>189</v>
      </c>
      <c r="B202" s="84"/>
      <c r="C202" s="84"/>
      <c r="D202" s="78"/>
      <c r="E202" s="79"/>
      <c r="F202" s="80"/>
      <c r="G202" s="81">
        <v>0</v>
      </c>
      <c r="H202" s="82">
        <v>0</v>
      </c>
      <c r="I202" s="83">
        <v>1</v>
      </c>
      <c r="J202" s="67">
        <f t="shared" si="13"/>
        <v>0</v>
      </c>
      <c r="K202" s="68">
        <f t="shared" si="15"/>
        <v>0</v>
      </c>
      <c r="L202" s="68">
        <f t="shared" si="12"/>
        <v>0</v>
      </c>
      <c r="M202" s="68">
        <f t="shared" si="16"/>
        <v>0</v>
      </c>
      <c r="N202" s="68">
        <f t="shared" si="14"/>
        <v>0</v>
      </c>
      <c r="Q202" s="21"/>
      <c r="R202" s="21"/>
      <c r="S202" s="21"/>
      <c r="T202" s="21"/>
      <c r="U202" s="21"/>
      <c r="V202" s="21"/>
      <c r="W202" s="21">
        <f t="shared" si="17"/>
        <v>10</v>
      </c>
    </row>
    <row r="203" spans="1:23" customFormat="1">
      <c r="A203" s="54">
        <v>190</v>
      </c>
      <c r="B203" s="84"/>
      <c r="C203" s="84"/>
      <c r="D203" s="78"/>
      <c r="E203" s="79"/>
      <c r="F203" s="80"/>
      <c r="G203" s="81">
        <v>0</v>
      </c>
      <c r="H203" s="82">
        <v>0</v>
      </c>
      <c r="I203" s="83">
        <v>1</v>
      </c>
      <c r="J203" s="67">
        <f t="shared" si="13"/>
        <v>0</v>
      </c>
      <c r="K203" s="68">
        <f t="shared" si="15"/>
        <v>0</v>
      </c>
      <c r="L203" s="68">
        <f t="shared" si="12"/>
        <v>0</v>
      </c>
      <c r="M203" s="68">
        <f t="shared" si="16"/>
        <v>0</v>
      </c>
      <c r="N203" s="68">
        <f t="shared" si="14"/>
        <v>0</v>
      </c>
      <c r="Q203" s="21"/>
      <c r="R203" s="21"/>
      <c r="S203" s="21"/>
      <c r="T203" s="21"/>
      <c r="U203" s="21"/>
      <c r="V203" s="21"/>
      <c r="W203" s="21">
        <f t="shared" si="17"/>
        <v>10</v>
      </c>
    </row>
    <row r="204" spans="1:23" customFormat="1">
      <c r="A204" s="54">
        <v>191</v>
      </c>
      <c r="B204" s="84"/>
      <c r="C204" s="84"/>
      <c r="D204" s="78"/>
      <c r="E204" s="79"/>
      <c r="F204" s="80"/>
      <c r="G204" s="81">
        <v>0</v>
      </c>
      <c r="H204" s="82">
        <v>0</v>
      </c>
      <c r="I204" s="83">
        <v>1</v>
      </c>
      <c r="J204" s="67">
        <f t="shared" si="13"/>
        <v>0</v>
      </c>
      <c r="K204" s="68">
        <f t="shared" si="15"/>
        <v>0</v>
      </c>
      <c r="L204" s="68">
        <f t="shared" si="12"/>
        <v>0</v>
      </c>
      <c r="M204" s="68">
        <f t="shared" si="16"/>
        <v>0</v>
      </c>
      <c r="N204" s="68">
        <f t="shared" si="14"/>
        <v>0</v>
      </c>
      <c r="Q204" s="21"/>
      <c r="R204" s="21"/>
      <c r="S204" s="21"/>
      <c r="T204" s="21"/>
      <c r="U204" s="21"/>
      <c r="V204" s="21"/>
      <c r="W204" s="21">
        <f t="shared" si="17"/>
        <v>10</v>
      </c>
    </row>
    <row r="205" spans="1:23" customFormat="1">
      <c r="A205" s="54">
        <v>192</v>
      </c>
      <c r="B205" s="84"/>
      <c r="C205" s="84"/>
      <c r="D205" s="78"/>
      <c r="E205" s="79"/>
      <c r="F205" s="80"/>
      <c r="G205" s="81">
        <v>0</v>
      </c>
      <c r="H205" s="82">
        <v>0</v>
      </c>
      <c r="I205" s="83">
        <v>1</v>
      </c>
      <c r="J205" s="67">
        <f t="shared" si="13"/>
        <v>0</v>
      </c>
      <c r="K205" s="68">
        <f t="shared" si="15"/>
        <v>0</v>
      </c>
      <c r="L205" s="68">
        <f t="shared" si="12"/>
        <v>0</v>
      </c>
      <c r="M205" s="68">
        <f t="shared" si="16"/>
        <v>0</v>
      </c>
      <c r="N205" s="68">
        <f t="shared" si="14"/>
        <v>0</v>
      </c>
      <c r="Q205" s="21"/>
      <c r="R205" s="21"/>
      <c r="S205" s="21"/>
      <c r="T205" s="21"/>
      <c r="U205" s="21"/>
      <c r="V205" s="21"/>
      <c r="W205" s="21">
        <f t="shared" si="17"/>
        <v>10</v>
      </c>
    </row>
    <row r="206" spans="1:23" customFormat="1">
      <c r="A206" s="54">
        <v>193</v>
      </c>
      <c r="B206" s="84"/>
      <c r="C206" s="84"/>
      <c r="D206" s="78"/>
      <c r="E206" s="79"/>
      <c r="F206" s="80"/>
      <c r="G206" s="81">
        <v>0</v>
      </c>
      <c r="H206" s="82">
        <v>0</v>
      </c>
      <c r="I206" s="83">
        <v>1</v>
      </c>
      <c r="J206" s="67">
        <f t="shared" si="13"/>
        <v>0</v>
      </c>
      <c r="K206" s="68">
        <f t="shared" si="15"/>
        <v>0</v>
      </c>
      <c r="L206" s="68">
        <f t="shared" ref="L206:L262" si="18">ROUND(IF(H206&gt;=2600,2600,H206)*($F$5%+9.76%+6.5%)*I206*$D$8,2)</f>
        <v>0</v>
      </c>
      <c r="M206" s="68">
        <f t="shared" si="16"/>
        <v>0</v>
      </c>
      <c r="N206" s="68">
        <f t="shared" si="14"/>
        <v>0</v>
      </c>
      <c r="Q206" s="21"/>
      <c r="R206" s="21"/>
      <c r="S206" s="21"/>
      <c r="T206" s="21"/>
      <c r="U206" s="21"/>
      <c r="V206" s="21"/>
      <c r="W206" s="21">
        <f t="shared" si="17"/>
        <v>10</v>
      </c>
    </row>
    <row r="207" spans="1:23">
      <c r="A207" s="54">
        <v>194</v>
      </c>
      <c r="B207" s="84"/>
      <c r="C207" s="84"/>
      <c r="D207" s="78"/>
      <c r="E207" s="79"/>
      <c r="F207" s="80"/>
      <c r="G207" s="81">
        <v>0</v>
      </c>
      <c r="H207" s="82">
        <v>0</v>
      </c>
      <c r="I207" s="83">
        <v>1</v>
      </c>
      <c r="J207" s="67">
        <f t="shared" ref="J207:J262" si="19">ROUND(IF(H207&gt;=2600,2600*$D$8,H207*$D$8),2)</f>
        <v>0</v>
      </c>
      <c r="K207" s="68">
        <f t="shared" si="15"/>
        <v>0</v>
      </c>
      <c r="L207" s="68">
        <f t="shared" si="18"/>
        <v>0</v>
      </c>
      <c r="M207" s="68">
        <f t="shared" si="16"/>
        <v>0</v>
      </c>
      <c r="N207" s="68">
        <f t="shared" ref="N207:N262" si="20">M207*$F$6</f>
        <v>0</v>
      </c>
      <c r="Q207" s="27"/>
      <c r="R207" s="27"/>
      <c r="S207" s="27"/>
      <c r="T207" s="27"/>
      <c r="U207" s="27"/>
      <c r="V207" s="27"/>
      <c r="W207" s="21">
        <f t="shared" si="17"/>
        <v>10</v>
      </c>
    </row>
    <row r="208" spans="1:23">
      <c r="A208" s="54">
        <v>195</v>
      </c>
      <c r="B208" s="84"/>
      <c r="C208" s="84"/>
      <c r="D208" s="78"/>
      <c r="E208" s="79"/>
      <c r="F208" s="80"/>
      <c r="G208" s="81">
        <v>0</v>
      </c>
      <c r="H208" s="82">
        <v>0</v>
      </c>
      <c r="I208" s="83">
        <v>1</v>
      </c>
      <c r="J208" s="67">
        <f t="shared" si="19"/>
        <v>0</v>
      </c>
      <c r="K208" s="68">
        <f t="shared" ref="K208:K262" si="21">ROUND(IF(H208&gt;=2600,2600,H208)*(13.71%+(1-13.71%)*9%)*I208*$D$8,2)</f>
        <v>0</v>
      </c>
      <c r="L208" s="68">
        <f t="shared" si="18"/>
        <v>0</v>
      </c>
      <c r="M208" s="68">
        <f t="shared" ref="M208:M262" si="22">ROUND(L208+J208*(1-(13.71%+(1-13.71%)*9%)*(1-I208)),2)</f>
        <v>0</v>
      </c>
      <c r="N208" s="68">
        <f t="shared" si="20"/>
        <v>0</v>
      </c>
      <c r="Q208" s="27"/>
      <c r="R208" s="27"/>
      <c r="S208" s="27"/>
      <c r="T208" s="27"/>
      <c r="U208" s="27"/>
      <c r="V208" s="27"/>
      <c r="W208" s="21">
        <f t="shared" ref="W208:W262" si="23">IFERROR(MOD(9*MID(D208,1,1)+7*MID(D208,2,1)+3*MID(D208,3,1)+MID(D208,4,1)+9*MID(D208,5,1)+7*MID(D208,6,1)+3*MID(D208,7,1)+MID(D208,8,1)+9*MID(D208,9,1)+7*MID(D208,10,1),10),10)</f>
        <v>10</v>
      </c>
    </row>
    <row r="209" spans="1:23">
      <c r="A209" s="54">
        <v>196</v>
      </c>
      <c r="B209" s="84"/>
      <c r="C209" s="84"/>
      <c r="D209" s="78"/>
      <c r="E209" s="79"/>
      <c r="F209" s="80"/>
      <c r="G209" s="81">
        <v>0</v>
      </c>
      <c r="H209" s="82">
        <v>0</v>
      </c>
      <c r="I209" s="83">
        <v>1</v>
      </c>
      <c r="J209" s="67">
        <f t="shared" si="19"/>
        <v>0</v>
      </c>
      <c r="K209" s="68">
        <f t="shared" si="21"/>
        <v>0</v>
      </c>
      <c r="L209" s="68">
        <f t="shared" si="18"/>
        <v>0</v>
      </c>
      <c r="M209" s="68">
        <f t="shared" si="22"/>
        <v>0</v>
      </c>
      <c r="N209" s="68">
        <f t="shared" si="20"/>
        <v>0</v>
      </c>
      <c r="Q209" s="27"/>
      <c r="R209" s="27"/>
      <c r="S209" s="27"/>
      <c r="T209" s="27"/>
      <c r="U209" s="27"/>
      <c r="V209" s="27"/>
      <c r="W209" s="21">
        <f t="shared" si="23"/>
        <v>10</v>
      </c>
    </row>
    <row r="210" spans="1:23">
      <c r="A210" s="54">
        <v>197</v>
      </c>
      <c r="B210" s="84"/>
      <c r="C210" s="84"/>
      <c r="D210" s="78"/>
      <c r="E210" s="79"/>
      <c r="F210" s="80"/>
      <c r="G210" s="81">
        <v>0</v>
      </c>
      <c r="H210" s="82">
        <v>0</v>
      </c>
      <c r="I210" s="83">
        <v>1</v>
      </c>
      <c r="J210" s="67">
        <f t="shared" si="19"/>
        <v>0</v>
      </c>
      <c r="K210" s="68">
        <f t="shared" si="21"/>
        <v>0</v>
      </c>
      <c r="L210" s="68">
        <f t="shared" si="18"/>
        <v>0</v>
      </c>
      <c r="M210" s="68">
        <f t="shared" si="22"/>
        <v>0</v>
      </c>
      <c r="N210" s="68">
        <f t="shared" si="20"/>
        <v>0</v>
      </c>
      <c r="Q210" s="27"/>
      <c r="R210" s="27"/>
      <c r="S210" s="27"/>
      <c r="T210" s="27"/>
      <c r="U210" s="27"/>
      <c r="V210" s="27"/>
      <c r="W210" s="21">
        <f t="shared" si="23"/>
        <v>10</v>
      </c>
    </row>
    <row r="211" spans="1:23">
      <c r="A211" s="54">
        <v>198</v>
      </c>
      <c r="B211" s="84"/>
      <c r="C211" s="84"/>
      <c r="D211" s="78"/>
      <c r="E211" s="79"/>
      <c r="F211" s="80"/>
      <c r="G211" s="81">
        <v>0</v>
      </c>
      <c r="H211" s="82">
        <v>0</v>
      </c>
      <c r="I211" s="83">
        <v>1</v>
      </c>
      <c r="J211" s="67">
        <f t="shared" si="19"/>
        <v>0</v>
      </c>
      <c r="K211" s="68">
        <f t="shared" si="21"/>
        <v>0</v>
      </c>
      <c r="L211" s="68">
        <f t="shared" si="18"/>
        <v>0</v>
      </c>
      <c r="M211" s="68">
        <f t="shared" si="22"/>
        <v>0</v>
      </c>
      <c r="N211" s="68">
        <f t="shared" si="20"/>
        <v>0</v>
      </c>
      <c r="Q211" s="27"/>
      <c r="R211" s="27"/>
      <c r="S211" s="27"/>
      <c r="T211" s="27"/>
      <c r="U211" s="27"/>
      <c r="V211" s="27"/>
      <c r="W211" s="21">
        <f t="shared" si="23"/>
        <v>10</v>
      </c>
    </row>
    <row r="212" spans="1:23">
      <c r="A212" s="54">
        <v>199</v>
      </c>
      <c r="B212" s="84"/>
      <c r="C212" s="84"/>
      <c r="D212" s="78"/>
      <c r="E212" s="79"/>
      <c r="F212" s="80"/>
      <c r="G212" s="81">
        <v>0</v>
      </c>
      <c r="H212" s="82">
        <v>0</v>
      </c>
      <c r="I212" s="83">
        <v>1</v>
      </c>
      <c r="J212" s="67">
        <f t="shared" si="19"/>
        <v>0</v>
      </c>
      <c r="K212" s="68">
        <f t="shared" si="21"/>
        <v>0</v>
      </c>
      <c r="L212" s="68">
        <f t="shared" si="18"/>
        <v>0</v>
      </c>
      <c r="M212" s="68">
        <f t="shared" si="22"/>
        <v>0</v>
      </c>
      <c r="N212" s="68">
        <f t="shared" si="20"/>
        <v>0</v>
      </c>
      <c r="Q212" s="27"/>
      <c r="R212" s="27"/>
      <c r="S212" s="27"/>
      <c r="T212" s="27"/>
      <c r="U212" s="27"/>
      <c r="V212" s="27"/>
      <c r="W212" s="21">
        <f t="shared" si="23"/>
        <v>10</v>
      </c>
    </row>
    <row r="213" spans="1:23">
      <c r="A213" s="54">
        <v>200</v>
      </c>
      <c r="B213" s="84"/>
      <c r="C213" s="84"/>
      <c r="D213" s="78"/>
      <c r="E213" s="79"/>
      <c r="F213" s="80"/>
      <c r="G213" s="81">
        <v>0</v>
      </c>
      <c r="H213" s="82">
        <v>0</v>
      </c>
      <c r="I213" s="83">
        <v>1</v>
      </c>
      <c r="J213" s="67">
        <f t="shared" si="19"/>
        <v>0</v>
      </c>
      <c r="K213" s="68">
        <f t="shared" si="21"/>
        <v>0</v>
      </c>
      <c r="L213" s="68">
        <f t="shared" si="18"/>
        <v>0</v>
      </c>
      <c r="M213" s="68">
        <f t="shared" si="22"/>
        <v>0</v>
      </c>
      <c r="N213" s="68">
        <f t="shared" si="20"/>
        <v>0</v>
      </c>
      <c r="Q213" s="27"/>
      <c r="R213" s="27"/>
      <c r="S213" s="27"/>
      <c r="T213" s="27"/>
      <c r="U213" s="27"/>
      <c r="V213" s="27"/>
      <c r="W213" s="21">
        <f t="shared" si="23"/>
        <v>10</v>
      </c>
    </row>
    <row r="214" spans="1:23">
      <c r="A214" s="54">
        <v>201</v>
      </c>
      <c r="B214" s="84"/>
      <c r="C214" s="84"/>
      <c r="D214" s="78"/>
      <c r="E214" s="79"/>
      <c r="F214" s="80"/>
      <c r="G214" s="81">
        <v>0</v>
      </c>
      <c r="H214" s="82">
        <v>0</v>
      </c>
      <c r="I214" s="83">
        <v>1</v>
      </c>
      <c r="J214" s="67">
        <f t="shared" si="19"/>
        <v>0</v>
      </c>
      <c r="K214" s="68">
        <f t="shared" si="21"/>
        <v>0</v>
      </c>
      <c r="L214" s="68">
        <f t="shared" si="18"/>
        <v>0</v>
      </c>
      <c r="M214" s="68">
        <f t="shared" si="22"/>
        <v>0</v>
      </c>
      <c r="N214" s="68">
        <f t="shared" si="20"/>
        <v>0</v>
      </c>
      <c r="Q214" s="27"/>
      <c r="R214" s="27"/>
      <c r="S214" s="27"/>
      <c r="T214" s="27"/>
      <c r="U214" s="27"/>
      <c r="V214" s="27"/>
      <c r="W214" s="21">
        <f t="shared" si="23"/>
        <v>10</v>
      </c>
    </row>
    <row r="215" spans="1:23">
      <c r="A215" s="54">
        <v>202</v>
      </c>
      <c r="B215" s="84"/>
      <c r="C215" s="84"/>
      <c r="D215" s="78"/>
      <c r="E215" s="79"/>
      <c r="F215" s="80"/>
      <c r="G215" s="81">
        <v>0</v>
      </c>
      <c r="H215" s="82">
        <v>0</v>
      </c>
      <c r="I215" s="83">
        <v>1</v>
      </c>
      <c r="J215" s="67">
        <f t="shared" si="19"/>
        <v>0</v>
      </c>
      <c r="K215" s="68">
        <f t="shared" si="21"/>
        <v>0</v>
      </c>
      <c r="L215" s="68">
        <f t="shared" si="18"/>
        <v>0</v>
      </c>
      <c r="M215" s="68">
        <f t="shared" si="22"/>
        <v>0</v>
      </c>
      <c r="N215" s="68">
        <f t="shared" si="20"/>
        <v>0</v>
      </c>
      <c r="Q215" s="27"/>
      <c r="R215" s="27"/>
      <c r="S215" s="27"/>
      <c r="T215" s="27"/>
      <c r="U215" s="27"/>
      <c r="V215" s="27"/>
      <c r="W215" s="21">
        <f t="shared" si="23"/>
        <v>10</v>
      </c>
    </row>
    <row r="216" spans="1:23">
      <c r="A216" s="54">
        <v>203</v>
      </c>
      <c r="B216" s="84"/>
      <c r="C216" s="84"/>
      <c r="D216" s="78"/>
      <c r="E216" s="79"/>
      <c r="F216" s="80"/>
      <c r="G216" s="81">
        <v>0</v>
      </c>
      <c r="H216" s="82">
        <v>0</v>
      </c>
      <c r="I216" s="83">
        <v>1</v>
      </c>
      <c r="J216" s="67">
        <f t="shared" si="19"/>
        <v>0</v>
      </c>
      <c r="K216" s="68">
        <f t="shared" si="21"/>
        <v>0</v>
      </c>
      <c r="L216" s="68">
        <f t="shared" si="18"/>
        <v>0</v>
      </c>
      <c r="M216" s="68">
        <f t="shared" si="22"/>
        <v>0</v>
      </c>
      <c r="N216" s="68">
        <f t="shared" si="20"/>
        <v>0</v>
      </c>
      <c r="Q216" s="27"/>
      <c r="R216" s="27"/>
      <c r="S216" s="27"/>
      <c r="T216" s="27"/>
      <c r="U216" s="27"/>
      <c r="V216" s="27"/>
      <c r="W216" s="21">
        <f t="shared" si="23"/>
        <v>10</v>
      </c>
    </row>
    <row r="217" spans="1:23">
      <c r="A217" s="54">
        <v>204</v>
      </c>
      <c r="B217" s="84"/>
      <c r="C217" s="84"/>
      <c r="D217" s="78"/>
      <c r="E217" s="79"/>
      <c r="F217" s="80"/>
      <c r="G217" s="81">
        <v>0</v>
      </c>
      <c r="H217" s="82">
        <v>0</v>
      </c>
      <c r="I217" s="83">
        <v>1</v>
      </c>
      <c r="J217" s="67">
        <f t="shared" si="19"/>
        <v>0</v>
      </c>
      <c r="K217" s="68">
        <f t="shared" si="21"/>
        <v>0</v>
      </c>
      <c r="L217" s="68">
        <f t="shared" si="18"/>
        <v>0</v>
      </c>
      <c r="M217" s="68">
        <f t="shared" si="22"/>
        <v>0</v>
      </c>
      <c r="N217" s="68">
        <f t="shared" si="20"/>
        <v>0</v>
      </c>
      <c r="Q217" s="27"/>
      <c r="R217" s="27"/>
      <c r="S217" s="27"/>
      <c r="T217" s="27"/>
      <c r="U217" s="27"/>
      <c r="V217" s="27"/>
      <c r="W217" s="21">
        <f t="shared" si="23"/>
        <v>10</v>
      </c>
    </row>
    <row r="218" spans="1:23">
      <c r="A218" s="54">
        <v>205</v>
      </c>
      <c r="B218" s="84"/>
      <c r="C218" s="84"/>
      <c r="D218" s="78"/>
      <c r="E218" s="79"/>
      <c r="F218" s="80"/>
      <c r="G218" s="81">
        <v>0</v>
      </c>
      <c r="H218" s="82">
        <v>0</v>
      </c>
      <c r="I218" s="83">
        <v>1</v>
      </c>
      <c r="J218" s="67">
        <f t="shared" si="19"/>
        <v>0</v>
      </c>
      <c r="K218" s="68">
        <f t="shared" si="21"/>
        <v>0</v>
      </c>
      <c r="L218" s="68">
        <f t="shared" si="18"/>
        <v>0</v>
      </c>
      <c r="M218" s="68">
        <f t="shared" si="22"/>
        <v>0</v>
      </c>
      <c r="N218" s="68">
        <f t="shared" si="20"/>
        <v>0</v>
      </c>
      <c r="Q218" s="27"/>
      <c r="R218" s="27"/>
      <c r="S218" s="27"/>
      <c r="T218" s="27"/>
      <c r="U218" s="27"/>
      <c r="V218" s="27"/>
      <c r="W218" s="21">
        <f t="shared" si="23"/>
        <v>10</v>
      </c>
    </row>
    <row r="219" spans="1:23">
      <c r="A219" s="54">
        <v>206</v>
      </c>
      <c r="B219" s="84"/>
      <c r="C219" s="84"/>
      <c r="D219" s="78"/>
      <c r="E219" s="79"/>
      <c r="F219" s="80"/>
      <c r="G219" s="81">
        <v>0</v>
      </c>
      <c r="H219" s="82">
        <v>0</v>
      </c>
      <c r="I219" s="83">
        <v>1</v>
      </c>
      <c r="J219" s="67">
        <f t="shared" si="19"/>
        <v>0</v>
      </c>
      <c r="K219" s="68">
        <f t="shared" si="21"/>
        <v>0</v>
      </c>
      <c r="L219" s="68">
        <f t="shared" si="18"/>
        <v>0</v>
      </c>
      <c r="M219" s="68">
        <f t="shared" si="22"/>
        <v>0</v>
      </c>
      <c r="N219" s="68">
        <f t="shared" si="20"/>
        <v>0</v>
      </c>
      <c r="Q219" s="27"/>
      <c r="R219" s="27"/>
      <c r="S219" s="27"/>
      <c r="T219" s="27"/>
      <c r="U219" s="27"/>
      <c r="V219" s="27"/>
      <c r="W219" s="21">
        <f t="shared" si="23"/>
        <v>10</v>
      </c>
    </row>
    <row r="220" spans="1:23">
      <c r="A220" s="54">
        <v>207</v>
      </c>
      <c r="B220" s="84"/>
      <c r="C220" s="84"/>
      <c r="D220" s="78"/>
      <c r="E220" s="79"/>
      <c r="F220" s="80"/>
      <c r="G220" s="81">
        <v>0</v>
      </c>
      <c r="H220" s="82">
        <v>0</v>
      </c>
      <c r="I220" s="83">
        <v>1</v>
      </c>
      <c r="J220" s="67">
        <f t="shared" si="19"/>
        <v>0</v>
      </c>
      <c r="K220" s="68">
        <f t="shared" si="21"/>
        <v>0</v>
      </c>
      <c r="L220" s="68">
        <f t="shared" si="18"/>
        <v>0</v>
      </c>
      <c r="M220" s="68">
        <f t="shared" si="22"/>
        <v>0</v>
      </c>
      <c r="N220" s="68">
        <f t="shared" si="20"/>
        <v>0</v>
      </c>
      <c r="Q220" s="27"/>
      <c r="R220" s="27"/>
      <c r="S220" s="27"/>
      <c r="T220" s="27"/>
      <c r="U220" s="27"/>
      <c r="V220" s="27"/>
      <c r="W220" s="21">
        <f t="shared" si="23"/>
        <v>10</v>
      </c>
    </row>
    <row r="221" spans="1:23">
      <c r="A221" s="54">
        <v>208</v>
      </c>
      <c r="B221" s="84"/>
      <c r="C221" s="84"/>
      <c r="D221" s="78"/>
      <c r="E221" s="79"/>
      <c r="F221" s="80"/>
      <c r="G221" s="81">
        <v>0</v>
      </c>
      <c r="H221" s="82">
        <v>0</v>
      </c>
      <c r="I221" s="83">
        <v>1</v>
      </c>
      <c r="J221" s="67">
        <f t="shared" si="19"/>
        <v>0</v>
      </c>
      <c r="K221" s="68">
        <f t="shared" si="21"/>
        <v>0</v>
      </c>
      <c r="L221" s="68">
        <f t="shared" si="18"/>
        <v>0</v>
      </c>
      <c r="M221" s="68">
        <f t="shared" si="22"/>
        <v>0</v>
      </c>
      <c r="N221" s="68">
        <f t="shared" si="20"/>
        <v>0</v>
      </c>
      <c r="Q221" s="27"/>
      <c r="R221" s="27"/>
      <c r="S221" s="27"/>
      <c r="T221" s="27"/>
      <c r="U221" s="27"/>
      <c r="V221" s="27"/>
      <c r="W221" s="21">
        <f t="shared" si="23"/>
        <v>10</v>
      </c>
    </row>
    <row r="222" spans="1:23">
      <c r="A222" s="54">
        <v>209</v>
      </c>
      <c r="B222" s="84"/>
      <c r="C222" s="84"/>
      <c r="D222" s="78"/>
      <c r="E222" s="79"/>
      <c r="F222" s="80"/>
      <c r="G222" s="81">
        <v>0</v>
      </c>
      <c r="H222" s="82">
        <v>0</v>
      </c>
      <c r="I222" s="83">
        <v>1</v>
      </c>
      <c r="J222" s="67">
        <f t="shared" si="19"/>
        <v>0</v>
      </c>
      <c r="K222" s="68">
        <f t="shared" si="21"/>
        <v>0</v>
      </c>
      <c r="L222" s="68">
        <f t="shared" si="18"/>
        <v>0</v>
      </c>
      <c r="M222" s="68">
        <f t="shared" si="22"/>
        <v>0</v>
      </c>
      <c r="N222" s="68">
        <f t="shared" si="20"/>
        <v>0</v>
      </c>
      <c r="Q222" s="27"/>
      <c r="R222" s="27"/>
      <c r="S222" s="27"/>
      <c r="T222" s="27"/>
      <c r="U222" s="27"/>
      <c r="V222" s="27"/>
      <c r="W222" s="21">
        <f t="shared" si="23"/>
        <v>10</v>
      </c>
    </row>
    <row r="223" spans="1:23">
      <c r="A223" s="54">
        <v>210</v>
      </c>
      <c r="B223" s="84"/>
      <c r="C223" s="84"/>
      <c r="D223" s="78"/>
      <c r="E223" s="79"/>
      <c r="F223" s="80"/>
      <c r="G223" s="81">
        <v>0</v>
      </c>
      <c r="H223" s="82">
        <v>0</v>
      </c>
      <c r="I223" s="83">
        <v>1</v>
      </c>
      <c r="J223" s="67">
        <f t="shared" si="19"/>
        <v>0</v>
      </c>
      <c r="K223" s="68">
        <f t="shared" si="21"/>
        <v>0</v>
      </c>
      <c r="L223" s="68">
        <f t="shared" si="18"/>
        <v>0</v>
      </c>
      <c r="M223" s="68">
        <f t="shared" si="22"/>
        <v>0</v>
      </c>
      <c r="N223" s="68">
        <f t="shared" si="20"/>
        <v>0</v>
      </c>
      <c r="Q223" s="27"/>
      <c r="R223" s="27"/>
      <c r="S223" s="27"/>
      <c r="T223" s="27"/>
      <c r="U223" s="27"/>
      <c r="V223" s="27"/>
      <c r="W223" s="21">
        <f t="shared" si="23"/>
        <v>10</v>
      </c>
    </row>
    <row r="224" spans="1:23">
      <c r="A224" s="54">
        <v>211</v>
      </c>
      <c r="B224" s="84"/>
      <c r="C224" s="84"/>
      <c r="D224" s="78"/>
      <c r="E224" s="79"/>
      <c r="F224" s="80"/>
      <c r="G224" s="81">
        <v>0</v>
      </c>
      <c r="H224" s="82">
        <v>0</v>
      </c>
      <c r="I224" s="83">
        <v>1</v>
      </c>
      <c r="J224" s="67">
        <f t="shared" si="19"/>
        <v>0</v>
      </c>
      <c r="K224" s="68">
        <f t="shared" si="21"/>
        <v>0</v>
      </c>
      <c r="L224" s="68">
        <f t="shared" si="18"/>
        <v>0</v>
      </c>
      <c r="M224" s="68">
        <f t="shared" si="22"/>
        <v>0</v>
      </c>
      <c r="N224" s="68">
        <f t="shared" si="20"/>
        <v>0</v>
      </c>
      <c r="Q224" s="27"/>
      <c r="R224" s="27"/>
      <c r="S224" s="27"/>
      <c r="T224" s="27"/>
      <c r="U224" s="27"/>
      <c r="V224" s="27"/>
      <c r="W224" s="21">
        <f t="shared" si="23"/>
        <v>10</v>
      </c>
    </row>
    <row r="225" spans="1:23">
      <c r="A225" s="54">
        <v>212</v>
      </c>
      <c r="B225" s="84"/>
      <c r="C225" s="84"/>
      <c r="D225" s="78"/>
      <c r="E225" s="79"/>
      <c r="F225" s="80"/>
      <c r="G225" s="81">
        <v>0</v>
      </c>
      <c r="H225" s="82">
        <v>0</v>
      </c>
      <c r="I225" s="83">
        <v>1</v>
      </c>
      <c r="J225" s="67">
        <f t="shared" si="19"/>
        <v>0</v>
      </c>
      <c r="K225" s="68">
        <f t="shared" si="21"/>
        <v>0</v>
      </c>
      <c r="L225" s="68">
        <f t="shared" si="18"/>
        <v>0</v>
      </c>
      <c r="M225" s="68">
        <f t="shared" si="22"/>
        <v>0</v>
      </c>
      <c r="N225" s="68">
        <f t="shared" si="20"/>
        <v>0</v>
      </c>
      <c r="Q225" s="27"/>
      <c r="R225" s="27"/>
      <c r="S225" s="27"/>
      <c r="T225" s="27"/>
      <c r="U225" s="27"/>
      <c r="V225" s="27"/>
      <c r="W225" s="21">
        <f t="shared" si="23"/>
        <v>10</v>
      </c>
    </row>
    <row r="226" spans="1:23">
      <c r="A226" s="54">
        <v>213</v>
      </c>
      <c r="B226" s="84"/>
      <c r="C226" s="84"/>
      <c r="D226" s="78"/>
      <c r="E226" s="79"/>
      <c r="F226" s="80"/>
      <c r="G226" s="81">
        <v>0</v>
      </c>
      <c r="H226" s="82">
        <v>0</v>
      </c>
      <c r="I226" s="83">
        <v>1</v>
      </c>
      <c r="J226" s="67">
        <f t="shared" si="19"/>
        <v>0</v>
      </c>
      <c r="K226" s="68">
        <f t="shared" si="21"/>
        <v>0</v>
      </c>
      <c r="L226" s="68">
        <f t="shared" si="18"/>
        <v>0</v>
      </c>
      <c r="M226" s="68">
        <f t="shared" si="22"/>
        <v>0</v>
      </c>
      <c r="N226" s="68">
        <f t="shared" si="20"/>
        <v>0</v>
      </c>
      <c r="Q226" s="27"/>
      <c r="R226" s="27"/>
      <c r="S226" s="27"/>
      <c r="T226" s="27"/>
      <c r="U226" s="27"/>
      <c r="V226" s="27"/>
      <c r="W226" s="21">
        <f t="shared" si="23"/>
        <v>10</v>
      </c>
    </row>
    <row r="227" spans="1:23">
      <c r="A227" s="54">
        <v>214</v>
      </c>
      <c r="B227" s="84"/>
      <c r="C227" s="84"/>
      <c r="D227" s="78"/>
      <c r="E227" s="79"/>
      <c r="F227" s="80"/>
      <c r="G227" s="81">
        <v>0</v>
      </c>
      <c r="H227" s="82">
        <v>0</v>
      </c>
      <c r="I227" s="83">
        <v>1</v>
      </c>
      <c r="J227" s="67">
        <f t="shared" si="19"/>
        <v>0</v>
      </c>
      <c r="K227" s="68">
        <f t="shared" si="21"/>
        <v>0</v>
      </c>
      <c r="L227" s="68">
        <f t="shared" si="18"/>
        <v>0</v>
      </c>
      <c r="M227" s="68">
        <f t="shared" si="22"/>
        <v>0</v>
      </c>
      <c r="N227" s="68">
        <f t="shared" si="20"/>
        <v>0</v>
      </c>
      <c r="Q227" s="27"/>
      <c r="R227" s="27"/>
      <c r="S227" s="27"/>
      <c r="T227" s="27"/>
      <c r="U227" s="27"/>
      <c r="V227" s="27"/>
      <c r="W227" s="21">
        <f t="shared" si="23"/>
        <v>10</v>
      </c>
    </row>
    <row r="228" spans="1:23">
      <c r="A228" s="54">
        <v>215</v>
      </c>
      <c r="B228" s="84"/>
      <c r="C228" s="84"/>
      <c r="D228" s="78"/>
      <c r="E228" s="79"/>
      <c r="F228" s="80"/>
      <c r="G228" s="81">
        <v>0</v>
      </c>
      <c r="H228" s="82">
        <v>0</v>
      </c>
      <c r="I228" s="83">
        <v>1</v>
      </c>
      <c r="J228" s="67">
        <f t="shared" si="19"/>
        <v>0</v>
      </c>
      <c r="K228" s="68">
        <f t="shared" si="21"/>
        <v>0</v>
      </c>
      <c r="L228" s="68">
        <f t="shared" si="18"/>
        <v>0</v>
      </c>
      <c r="M228" s="68">
        <f t="shared" si="22"/>
        <v>0</v>
      </c>
      <c r="N228" s="68">
        <f t="shared" si="20"/>
        <v>0</v>
      </c>
      <c r="Q228" s="27"/>
      <c r="R228" s="27"/>
      <c r="S228" s="27"/>
      <c r="T228" s="27"/>
      <c r="U228" s="27"/>
      <c r="V228" s="27"/>
      <c r="W228" s="21">
        <f t="shared" si="23"/>
        <v>10</v>
      </c>
    </row>
    <row r="229" spans="1:23">
      <c r="A229" s="54">
        <v>216</v>
      </c>
      <c r="B229" s="84"/>
      <c r="C229" s="84"/>
      <c r="D229" s="78"/>
      <c r="E229" s="79"/>
      <c r="F229" s="80"/>
      <c r="G229" s="81">
        <v>0</v>
      </c>
      <c r="H229" s="82">
        <v>0</v>
      </c>
      <c r="I229" s="83">
        <v>1</v>
      </c>
      <c r="J229" s="67">
        <f t="shared" si="19"/>
        <v>0</v>
      </c>
      <c r="K229" s="68">
        <f t="shared" si="21"/>
        <v>0</v>
      </c>
      <c r="L229" s="68">
        <f t="shared" si="18"/>
        <v>0</v>
      </c>
      <c r="M229" s="68">
        <f t="shared" si="22"/>
        <v>0</v>
      </c>
      <c r="N229" s="68">
        <f t="shared" si="20"/>
        <v>0</v>
      </c>
      <c r="Q229" s="27"/>
      <c r="R229" s="27"/>
      <c r="S229" s="27"/>
      <c r="T229" s="27"/>
      <c r="U229" s="27"/>
      <c r="V229" s="27"/>
      <c r="W229" s="21">
        <f t="shared" si="23"/>
        <v>10</v>
      </c>
    </row>
    <row r="230" spans="1:23">
      <c r="A230" s="54">
        <v>217</v>
      </c>
      <c r="B230" s="84"/>
      <c r="C230" s="84"/>
      <c r="D230" s="78"/>
      <c r="E230" s="79"/>
      <c r="F230" s="80"/>
      <c r="G230" s="81">
        <v>0</v>
      </c>
      <c r="H230" s="82">
        <v>0</v>
      </c>
      <c r="I230" s="83">
        <v>1</v>
      </c>
      <c r="J230" s="67">
        <f t="shared" si="19"/>
        <v>0</v>
      </c>
      <c r="K230" s="68">
        <f t="shared" si="21"/>
        <v>0</v>
      </c>
      <c r="L230" s="68">
        <f t="shared" si="18"/>
        <v>0</v>
      </c>
      <c r="M230" s="68">
        <f t="shared" si="22"/>
        <v>0</v>
      </c>
      <c r="N230" s="68">
        <f t="shared" si="20"/>
        <v>0</v>
      </c>
      <c r="Q230" s="27"/>
      <c r="R230" s="27"/>
      <c r="S230" s="27"/>
      <c r="T230" s="27"/>
      <c r="U230" s="27"/>
      <c r="V230" s="27"/>
      <c r="W230" s="21">
        <f t="shared" si="23"/>
        <v>10</v>
      </c>
    </row>
    <row r="231" spans="1:23">
      <c r="A231" s="54">
        <v>218</v>
      </c>
      <c r="B231" s="84"/>
      <c r="C231" s="84"/>
      <c r="D231" s="78"/>
      <c r="E231" s="79"/>
      <c r="F231" s="80"/>
      <c r="G231" s="81">
        <v>0</v>
      </c>
      <c r="H231" s="82">
        <v>0</v>
      </c>
      <c r="I231" s="83">
        <v>1</v>
      </c>
      <c r="J231" s="67">
        <f t="shared" si="19"/>
        <v>0</v>
      </c>
      <c r="K231" s="68">
        <f t="shared" si="21"/>
        <v>0</v>
      </c>
      <c r="L231" s="68">
        <f t="shared" si="18"/>
        <v>0</v>
      </c>
      <c r="M231" s="68">
        <f t="shared" si="22"/>
        <v>0</v>
      </c>
      <c r="N231" s="68">
        <f t="shared" si="20"/>
        <v>0</v>
      </c>
      <c r="Q231" s="27"/>
      <c r="R231" s="27"/>
      <c r="S231" s="27"/>
      <c r="T231" s="27"/>
      <c r="U231" s="27"/>
      <c r="V231" s="27"/>
      <c r="W231" s="21">
        <f t="shared" si="23"/>
        <v>10</v>
      </c>
    </row>
    <row r="232" spans="1:23">
      <c r="A232" s="54">
        <v>219</v>
      </c>
      <c r="B232" s="84"/>
      <c r="C232" s="84"/>
      <c r="D232" s="78"/>
      <c r="E232" s="79"/>
      <c r="F232" s="80"/>
      <c r="G232" s="81">
        <v>0</v>
      </c>
      <c r="H232" s="82">
        <v>0</v>
      </c>
      <c r="I232" s="83">
        <v>1</v>
      </c>
      <c r="J232" s="67">
        <f t="shared" si="19"/>
        <v>0</v>
      </c>
      <c r="K232" s="68">
        <f t="shared" si="21"/>
        <v>0</v>
      </c>
      <c r="L232" s="68">
        <f t="shared" si="18"/>
        <v>0</v>
      </c>
      <c r="M232" s="68">
        <f t="shared" si="22"/>
        <v>0</v>
      </c>
      <c r="N232" s="68">
        <f t="shared" si="20"/>
        <v>0</v>
      </c>
      <c r="Q232" s="27"/>
      <c r="R232" s="27"/>
      <c r="S232" s="27"/>
      <c r="T232" s="27"/>
      <c r="U232" s="27"/>
      <c r="V232" s="27"/>
      <c r="W232" s="21">
        <f t="shared" si="23"/>
        <v>10</v>
      </c>
    </row>
    <row r="233" spans="1:23">
      <c r="A233" s="54">
        <v>220</v>
      </c>
      <c r="B233" s="84"/>
      <c r="C233" s="84"/>
      <c r="D233" s="78"/>
      <c r="E233" s="79"/>
      <c r="F233" s="80"/>
      <c r="G233" s="81">
        <v>0</v>
      </c>
      <c r="H233" s="82">
        <v>0</v>
      </c>
      <c r="I233" s="83">
        <v>1</v>
      </c>
      <c r="J233" s="67">
        <f t="shared" si="19"/>
        <v>0</v>
      </c>
      <c r="K233" s="68">
        <f t="shared" si="21"/>
        <v>0</v>
      </c>
      <c r="L233" s="68">
        <f t="shared" si="18"/>
        <v>0</v>
      </c>
      <c r="M233" s="68">
        <f t="shared" si="22"/>
        <v>0</v>
      </c>
      <c r="N233" s="68">
        <f t="shared" si="20"/>
        <v>0</v>
      </c>
      <c r="Q233" s="27"/>
      <c r="R233" s="27"/>
      <c r="S233" s="27"/>
      <c r="T233" s="27"/>
      <c r="U233" s="27"/>
      <c r="V233" s="27"/>
      <c r="W233" s="21">
        <f t="shared" si="23"/>
        <v>10</v>
      </c>
    </row>
    <row r="234" spans="1:23">
      <c r="A234" s="54">
        <v>221</v>
      </c>
      <c r="B234" s="84"/>
      <c r="C234" s="84"/>
      <c r="D234" s="78"/>
      <c r="E234" s="79"/>
      <c r="F234" s="80"/>
      <c r="G234" s="81">
        <v>0</v>
      </c>
      <c r="H234" s="82">
        <v>0</v>
      </c>
      <c r="I234" s="83">
        <v>1</v>
      </c>
      <c r="J234" s="67">
        <f t="shared" si="19"/>
        <v>0</v>
      </c>
      <c r="K234" s="68">
        <f t="shared" si="21"/>
        <v>0</v>
      </c>
      <c r="L234" s="68">
        <f t="shared" si="18"/>
        <v>0</v>
      </c>
      <c r="M234" s="68">
        <f t="shared" si="22"/>
        <v>0</v>
      </c>
      <c r="N234" s="68">
        <f t="shared" si="20"/>
        <v>0</v>
      </c>
      <c r="Q234" s="27"/>
      <c r="R234" s="27"/>
      <c r="S234" s="27"/>
      <c r="T234" s="27"/>
      <c r="U234" s="27"/>
      <c r="V234" s="27"/>
      <c r="W234" s="21">
        <f t="shared" si="23"/>
        <v>10</v>
      </c>
    </row>
    <row r="235" spans="1:23">
      <c r="A235" s="54">
        <v>222</v>
      </c>
      <c r="B235" s="84"/>
      <c r="C235" s="84"/>
      <c r="D235" s="78"/>
      <c r="E235" s="79"/>
      <c r="F235" s="80"/>
      <c r="G235" s="81">
        <v>0</v>
      </c>
      <c r="H235" s="82">
        <v>0</v>
      </c>
      <c r="I235" s="83">
        <v>1</v>
      </c>
      <c r="J235" s="67">
        <f t="shared" si="19"/>
        <v>0</v>
      </c>
      <c r="K235" s="68">
        <f t="shared" si="21"/>
        <v>0</v>
      </c>
      <c r="L235" s="68">
        <f t="shared" si="18"/>
        <v>0</v>
      </c>
      <c r="M235" s="68">
        <f t="shared" si="22"/>
        <v>0</v>
      </c>
      <c r="N235" s="68">
        <f t="shared" si="20"/>
        <v>0</v>
      </c>
      <c r="Q235" s="27"/>
      <c r="R235" s="27"/>
      <c r="S235" s="27"/>
      <c r="T235" s="27"/>
      <c r="U235" s="27"/>
      <c r="V235" s="27"/>
      <c r="W235" s="21">
        <f t="shared" si="23"/>
        <v>10</v>
      </c>
    </row>
    <row r="236" spans="1:23">
      <c r="A236" s="54">
        <v>223</v>
      </c>
      <c r="B236" s="84"/>
      <c r="C236" s="84"/>
      <c r="D236" s="78"/>
      <c r="E236" s="79"/>
      <c r="F236" s="80"/>
      <c r="G236" s="81">
        <v>0</v>
      </c>
      <c r="H236" s="82">
        <v>0</v>
      </c>
      <c r="I236" s="83">
        <v>1</v>
      </c>
      <c r="J236" s="67">
        <f t="shared" si="19"/>
        <v>0</v>
      </c>
      <c r="K236" s="68">
        <f t="shared" si="21"/>
        <v>0</v>
      </c>
      <c r="L236" s="68">
        <f t="shared" si="18"/>
        <v>0</v>
      </c>
      <c r="M236" s="68">
        <f t="shared" si="22"/>
        <v>0</v>
      </c>
      <c r="N236" s="68">
        <f t="shared" si="20"/>
        <v>0</v>
      </c>
      <c r="Q236" s="27"/>
      <c r="R236" s="27"/>
      <c r="S236" s="27"/>
      <c r="T236" s="27"/>
      <c r="U236" s="27"/>
      <c r="V236" s="27"/>
      <c r="W236" s="21">
        <f t="shared" si="23"/>
        <v>10</v>
      </c>
    </row>
    <row r="237" spans="1:23">
      <c r="A237" s="54">
        <v>224</v>
      </c>
      <c r="B237" s="84"/>
      <c r="C237" s="84"/>
      <c r="D237" s="78"/>
      <c r="E237" s="79"/>
      <c r="F237" s="80"/>
      <c r="G237" s="81">
        <v>0</v>
      </c>
      <c r="H237" s="82">
        <v>0</v>
      </c>
      <c r="I237" s="83">
        <v>1</v>
      </c>
      <c r="J237" s="67">
        <f t="shared" si="19"/>
        <v>0</v>
      </c>
      <c r="K237" s="68">
        <f t="shared" si="21"/>
        <v>0</v>
      </c>
      <c r="L237" s="68">
        <f t="shared" si="18"/>
        <v>0</v>
      </c>
      <c r="M237" s="68">
        <f t="shared" si="22"/>
        <v>0</v>
      </c>
      <c r="N237" s="68">
        <f t="shared" si="20"/>
        <v>0</v>
      </c>
      <c r="Q237" s="27"/>
      <c r="R237" s="27"/>
      <c r="S237" s="27"/>
      <c r="T237" s="27"/>
      <c r="U237" s="27"/>
      <c r="V237" s="27"/>
      <c r="W237" s="21">
        <f t="shared" si="23"/>
        <v>10</v>
      </c>
    </row>
    <row r="238" spans="1:23">
      <c r="A238" s="54">
        <v>225</v>
      </c>
      <c r="B238" s="84"/>
      <c r="C238" s="84"/>
      <c r="D238" s="78"/>
      <c r="E238" s="79"/>
      <c r="F238" s="80"/>
      <c r="G238" s="81">
        <v>0</v>
      </c>
      <c r="H238" s="82">
        <v>0</v>
      </c>
      <c r="I238" s="83">
        <v>1</v>
      </c>
      <c r="J238" s="67">
        <f t="shared" si="19"/>
        <v>0</v>
      </c>
      <c r="K238" s="68">
        <f t="shared" si="21"/>
        <v>0</v>
      </c>
      <c r="L238" s="68">
        <f t="shared" si="18"/>
        <v>0</v>
      </c>
      <c r="M238" s="68">
        <f t="shared" si="22"/>
        <v>0</v>
      </c>
      <c r="N238" s="68">
        <f t="shared" si="20"/>
        <v>0</v>
      </c>
      <c r="Q238" s="27"/>
      <c r="R238" s="27"/>
      <c r="S238" s="27"/>
      <c r="T238" s="27"/>
      <c r="U238" s="27"/>
      <c r="V238" s="27"/>
      <c r="W238" s="21">
        <f t="shared" si="23"/>
        <v>10</v>
      </c>
    </row>
    <row r="239" spans="1:23">
      <c r="A239" s="54">
        <v>226</v>
      </c>
      <c r="B239" s="84"/>
      <c r="C239" s="84"/>
      <c r="D239" s="78"/>
      <c r="E239" s="79"/>
      <c r="F239" s="80"/>
      <c r="G239" s="81">
        <v>0</v>
      </c>
      <c r="H239" s="82">
        <v>0</v>
      </c>
      <c r="I239" s="83">
        <v>1</v>
      </c>
      <c r="J239" s="67">
        <f t="shared" si="19"/>
        <v>0</v>
      </c>
      <c r="K239" s="68">
        <f t="shared" si="21"/>
        <v>0</v>
      </c>
      <c r="L239" s="68">
        <f t="shared" si="18"/>
        <v>0</v>
      </c>
      <c r="M239" s="68">
        <f t="shared" si="22"/>
        <v>0</v>
      </c>
      <c r="N239" s="68">
        <f t="shared" si="20"/>
        <v>0</v>
      </c>
      <c r="Q239" s="27"/>
      <c r="R239" s="27"/>
      <c r="S239" s="27"/>
      <c r="T239" s="27"/>
      <c r="U239" s="27"/>
      <c r="V239" s="27"/>
      <c r="W239" s="21">
        <f t="shared" si="23"/>
        <v>10</v>
      </c>
    </row>
    <row r="240" spans="1:23">
      <c r="A240" s="54">
        <v>227</v>
      </c>
      <c r="B240" s="84"/>
      <c r="C240" s="84"/>
      <c r="D240" s="78"/>
      <c r="E240" s="79"/>
      <c r="F240" s="80"/>
      <c r="G240" s="81">
        <v>0</v>
      </c>
      <c r="H240" s="82">
        <v>0</v>
      </c>
      <c r="I240" s="83">
        <v>1</v>
      </c>
      <c r="J240" s="67">
        <f t="shared" si="19"/>
        <v>0</v>
      </c>
      <c r="K240" s="68">
        <f t="shared" si="21"/>
        <v>0</v>
      </c>
      <c r="L240" s="68">
        <f t="shared" si="18"/>
        <v>0</v>
      </c>
      <c r="M240" s="68">
        <f t="shared" si="22"/>
        <v>0</v>
      </c>
      <c r="N240" s="68">
        <f t="shared" si="20"/>
        <v>0</v>
      </c>
      <c r="Q240" s="27"/>
      <c r="R240" s="27"/>
      <c r="S240" s="27"/>
      <c r="T240" s="27"/>
      <c r="U240" s="27"/>
      <c r="V240" s="27"/>
      <c r="W240" s="21">
        <f t="shared" si="23"/>
        <v>10</v>
      </c>
    </row>
    <row r="241" spans="1:23">
      <c r="A241" s="54">
        <v>228</v>
      </c>
      <c r="B241" s="84"/>
      <c r="C241" s="84"/>
      <c r="D241" s="78"/>
      <c r="E241" s="79"/>
      <c r="F241" s="80"/>
      <c r="G241" s="81">
        <v>0</v>
      </c>
      <c r="H241" s="82">
        <v>0</v>
      </c>
      <c r="I241" s="83">
        <v>1</v>
      </c>
      <c r="J241" s="67">
        <f t="shared" si="19"/>
        <v>0</v>
      </c>
      <c r="K241" s="68">
        <f t="shared" si="21"/>
        <v>0</v>
      </c>
      <c r="L241" s="68">
        <f t="shared" si="18"/>
        <v>0</v>
      </c>
      <c r="M241" s="68">
        <f t="shared" si="22"/>
        <v>0</v>
      </c>
      <c r="N241" s="68">
        <f t="shared" si="20"/>
        <v>0</v>
      </c>
      <c r="Q241" s="27"/>
      <c r="R241" s="27"/>
      <c r="S241" s="27"/>
      <c r="T241" s="27"/>
      <c r="U241" s="27"/>
      <c r="V241" s="27"/>
      <c r="W241" s="21">
        <f t="shared" si="23"/>
        <v>10</v>
      </c>
    </row>
    <row r="242" spans="1:23">
      <c r="A242" s="54">
        <v>229</v>
      </c>
      <c r="B242" s="84"/>
      <c r="C242" s="84"/>
      <c r="D242" s="78"/>
      <c r="E242" s="79"/>
      <c r="F242" s="80"/>
      <c r="G242" s="81">
        <v>0</v>
      </c>
      <c r="H242" s="82">
        <v>0</v>
      </c>
      <c r="I242" s="83">
        <v>1</v>
      </c>
      <c r="J242" s="67">
        <f t="shared" si="19"/>
        <v>0</v>
      </c>
      <c r="K242" s="68">
        <f t="shared" si="21"/>
        <v>0</v>
      </c>
      <c r="L242" s="68">
        <f t="shared" si="18"/>
        <v>0</v>
      </c>
      <c r="M242" s="68">
        <f t="shared" si="22"/>
        <v>0</v>
      </c>
      <c r="N242" s="68">
        <f t="shared" si="20"/>
        <v>0</v>
      </c>
      <c r="Q242" s="27"/>
      <c r="R242" s="27"/>
      <c r="S242" s="27"/>
      <c r="T242" s="27"/>
      <c r="U242" s="27"/>
      <c r="V242" s="27"/>
      <c r="W242" s="21">
        <f t="shared" si="23"/>
        <v>10</v>
      </c>
    </row>
    <row r="243" spans="1:23">
      <c r="A243" s="54">
        <v>230</v>
      </c>
      <c r="B243" s="84"/>
      <c r="C243" s="84"/>
      <c r="D243" s="78"/>
      <c r="E243" s="79"/>
      <c r="F243" s="80"/>
      <c r="G243" s="81">
        <v>0</v>
      </c>
      <c r="H243" s="82">
        <v>0</v>
      </c>
      <c r="I243" s="83">
        <v>1</v>
      </c>
      <c r="J243" s="67">
        <f t="shared" si="19"/>
        <v>0</v>
      </c>
      <c r="K243" s="68">
        <f t="shared" si="21"/>
        <v>0</v>
      </c>
      <c r="L243" s="68">
        <f t="shared" si="18"/>
        <v>0</v>
      </c>
      <c r="M243" s="68">
        <f t="shared" si="22"/>
        <v>0</v>
      </c>
      <c r="N243" s="68">
        <f t="shared" si="20"/>
        <v>0</v>
      </c>
      <c r="Q243" s="27"/>
      <c r="R243" s="27"/>
      <c r="S243" s="27"/>
      <c r="T243" s="27"/>
      <c r="U243" s="27"/>
      <c r="V243" s="27"/>
      <c r="W243" s="21">
        <f t="shared" si="23"/>
        <v>10</v>
      </c>
    </row>
    <row r="244" spans="1:23">
      <c r="A244" s="54">
        <v>231</v>
      </c>
      <c r="B244" s="84"/>
      <c r="C244" s="84"/>
      <c r="D244" s="78"/>
      <c r="E244" s="79"/>
      <c r="F244" s="80"/>
      <c r="G244" s="81">
        <v>0</v>
      </c>
      <c r="H244" s="82">
        <v>0</v>
      </c>
      <c r="I244" s="83">
        <v>1</v>
      </c>
      <c r="J244" s="67">
        <f t="shared" si="19"/>
        <v>0</v>
      </c>
      <c r="K244" s="68">
        <f t="shared" si="21"/>
        <v>0</v>
      </c>
      <c r="L244" s="68">
        <f t="shared" si="18"/>
        <v>0</v>
      </c>
      <c r="M244" s="68">
        <f t="shared" si="22"/>
        <v>0</v>
      </c>
      <c r="N244" s="68">
        <f t="shared" si="20"/>
        <v>0</v>
      </c>
      <c r="Q244" s="27"/>
      <c r="R244" s="27"/>
      <c r="S244" s="27"/>
      <c r="T244" s="27"/>
      <c r="U244" s="27"/>
      <c r="V244" s="27"/>
      <c r="W244" s="21">
        <f t="shared" si="23"/>
        <v>10</v>
      </c>
    </row>
    <row r="245" spans="1:23">
      <c r="A245" s="54">
        <v>232</v>
      </c>
      <c r="B245" s="84"/>
      <c r="C245" s="84"/>
      <c r="D245" s="78"/>
      <c r="E245" s="79"/>
      <c r="F245" s="80"/>
      <c r="G245" s="81">
        <v>0</v>
      </c>
      <c r="H245" s="82">
        <v>0</v>
      </c>
      <c r="I245" s="83">
        <v>1</v>
      </c>
      <c r="J245" s="67">
        <f t="shared" si="19"/>
        <v>0</v>
      </c>
      <c r="K245" s="68">
        <f t="shared" si="21"/>
        <v>0</v>
      </c>
      <c r="L245" s="68">
        <f t="shared" si="18"/>
        <v>0</v>
      </c>
      <c r="M245" s="68">
        <f t="shared" si="22"/>
        <v>0</v>
      </c>
      <c r="N245" s="68">
        <f t="shared" si="20"/>
        <v>0</v>
      </c>
      <c r="Q245" s="27"/>
      <c r="R245" s="27"/>
      <c r="S245" s="27"/>
      <c r="T245" s="27"/>
      <c r="U245" s="27"/>
      <c r="V245" s="27"/>
      <c r="W245" s="21">
        <f t="shared" si="23"/>
        <v>10</v>
      </c>
    </row>
    <row r="246" spans="1:23">
      <c r="A246" s="54">
        <v>233</v>
      </c>
      <c r="B246" s="84"/>
      <c r="C246" s="84"/>
      <c r="D246" s="78"/>
      <c r="E246" s="79"/>
      <c r="F246" s="80"/>
      <c r="G246" s="81">
        <v>0</v>
      </c>
      <c r="H246" s="82">
        <v>0</v>
      </c>
      <c r="I246" s="83">
        <v>1</v>
      </c>
      <c r="J246" s="67">
        <f t="shared" si="19"/>
        <v>0</v>
      </c>
      <c r="K246" s="68">
        <f t="shared" si="21"/>
        <v>0</v>
      </c>
      <c r="L246" s="68">
        <f t="shared" si="18"/>
        <v>0</v>
      </c>
      <c r="M246" s="68">
        <f t="shared" si="22"/>
        <v>0</v>
      </c>
      <c r="N246" s="68">
        <f t="shared" si="20"/>
        <v>0</v>
      </c>
      <c r="Q246" s="27"/>
      <c r="R246" s="27"/>
      <c r="S246" s="27"/>
      <c r="T246" s="27"/>
      <c r="U246" s="27"/>
      <c r="V246" s="27"/>
      <c r="W246" s="21">
        <f t="shared" si="23"/>
        <v>10</v>
      </c>
    </row>
    <row r="247" spans="1:23">
      <c r="A247" s="54">
        <v>234</v>
      </c>
      <c r="B247" s="84"/>
      <c r="C247" s="84"/>
      <c r="D247" s="78"/>
      <c r="E247" s="79"/>
      <c r="F247" s="80"/>
      <c r="G247" s="81">
        <v>0</v>
      </c>
      <c r="H247" s="82">
        <v>0</v>
      </c>
      <c r="I247" s="83">
        <v>1</v>
      </c>
      <c r="J247" s="67">
        <f t="shared" si="19"/>
        <v>0</v>
      </c>
      <c r="K247" s="68">
        <f t="shared" si="21"/>
        <v>0</v>
      </c>
      <c r="L247" s="68">
        <f t="shared" si="18"/>
        <v>0</v>
      </c>
      <c r="M247" s="68">
        <f t="shared" si="22"/>
        <v>0</v>
      </c>
      <c r="N247" s="68">
        <f t="shared" si="20"/>
        <v>0</v>
      </c>
      <c r="Q247" s="27"/>
      <c r="R247" s="27"/>
      <c r="S247" s="27"/>
      <c r="T247" s="27"/>
      <c r="U247" s="27"/>
      <c r="V247" s="27"/>
      <c r="W247" s="21">
        <f t="shared" si="23"/>
        <v>10</v>
      </c>
    </row>
    <row r="248" spans="1:23">
      <c r="A248" s="54">
        <v>235</v>
      </c>
      <c r="B248" s="84"/>
      <c r="C248" s="84"/>
      <c r="D248" s="78"/>
      <c r="E248" s="79"/>
      <c r="F248" s="80"/>
      <c r="G248" s="81">
        <v>0</v>
      </c>
      <c r="H248" s="82">
        <v>0</v>
      </c>
      <c r="I248" s="83">
        <v>1</v>
      </c>
      <c r="J248" s="67">
        <f t="shared" si="19"/>
        <v>0</v>
      </c>
      <c r="K248" s="68">
        <f t="shared" si="21"/>
        <v>0</v>
      </c>
      <c r="L248" s="68">
        <f t="shared" si="18"/>
        <v>0</v>
      </c>
      <c r="M248" s="68">
        <f t="shared" si="22"/>
        <v>0</v>
      </c>
      <c r="N248" s="68">
        <f t="shared" si="20"/>
        <v>0</v>
      </c>
      <c r="Q248" s="27"/>
      <c r="R248" s="27"/>
      <c r="S248" s="27"/>
      <c r="T248" s="27"/>
      <c r="U248" s="27"/>
      <c r="V248" s="27"/>
      <c r="W248" s="21">
        <f t="shared" si="23"/>
        <v>10</v>
      </c>
    </row>
    <row r="249" spans="1:23">
      <c r="A249" s="54">
        <v>236</v>
      </c>
      <c r="B249" s="84"/>
      <c r="C249" s="84"/>
      <c r="D249" s="78"/>
      <c r="E249" s="79"/>
      <c r="F249" s="80"/>
      <c r="G249" s="81">
        <v>0</v>
      </c>
      <c r="H249" s="82">
        <v>0</v>
      </c>
      <c r="I249" s="83">
        <v>1</v>
      </c>
      <c r="J249" s="67">
        <f t="shared" si="19"/>
        <v>0</v>
      </c>
      <c r="K249" s="68">
        <f t="shared" si="21"/>
        <v>0</v>
      </c>
      <c r="L249" s="68">
        <f t="shared" si="18"/>
        <v>0</v>
      </c>
      <c r="M249" s="68">
        <f t="shared" si="22"/>
        <v>0</v>
      </c>
      <c r="N249" s="68">
        <f t="shared" si="20"/>
        <v>0</v>
      </c>
      <c r="Q249" s="27"/>
      <c r="R249" s="27"/>
      <c r="S249" s="27"/>
      <c r="T249" s="27"/>
      <c r="U249" s="27"/>
      <c r="V249" s="27"/>
      <c r="W249" s="21">
        <f t="shared" si="23"/>
        <v>10</v>
      </c>
    </row>
    <row r="250" spans="1:23">
      <c r="A250" s="54">
        <v>237</v>
      </c>
      <c r="B250" s="84"/>
      <c r="C250" s="84"/>
      <c r="D250" s="78"/>
      <c r="E250" s="79"/>
      <c r="F250" s="80"/>
      <c r="G250" s="81">
        <v>0</v>
      </c>
      <c r="H250" s="82">
        <v>0</v>
      </c>
      <c r="I250" s="83">
        <v>1</v>
      </c>
      <c r="J250" s="67">
        <f t="shared" si="19"/>
        <v>0</v>
      </c>
      <c r="K250" s="68">
        <f t="shared" si="21"/>
        <v>0</v>
      </c>
      <c r="L250" s="68">
        <f t="shared" si="18"/>
        <v>0</v>
      </c>
      <c r="M250" s="68">
        <f t="shared" si="22"/>
        <v>0</v>
      </c>
      <c r="N250" s="68">
        <f t="shared" si="20"/>
        <v>0</v>
      </c>
      <c r="Q250" s="27"/>
      <c r="R250" s="27"/>
      <c r="S250" s="27"/>
      <c r="T250" s="27"/>
      <c r="U250" s="27"/>
      <c r="V250" s="27"/>
      <c r="W250" s="21">
        <f t="shared" si="23"/>
        <v>10</v>
      </c>
    </row>
    <row r="251" spans="1:23">
      <c r="A251" s="54">
        <v>238</v>
      </c>
      <c r="B251" s="84"/>
      <c r="C251" s="84"/>
      <c r="D251" s="78"/>
      <c r="E251" s="79"/>
      <c r="F251" s="80"/>
      <c r="G251" s="81">
        <v>0</v>
      </c>
      <c r="H251" s="82">
        <v>0</v>
      </c>
      <c r="I251" s="83">
        <v>1</v>
      </c>
      <c r="J251" s="67">
        <f t="shared" si="19"/>
        <v>0</v>
      </c>
      <c r="K251" s="68">
        <f t="shared" si="21"/>
        <v>0</v>
      </c>
      <c r="L251" s="68">
        <f t="shared" si="18"/>
        <v>0</v>
      </c>
      <c r="M251" s="68">
        <f t="shared" si="22"/>
        <v>0</v>
      </c>
      <c r="N251" s="68">
        <f t="shared" si="20"/>
        <v>0</v>
      </c>
      <c r="Q251" s="27"/>
      <c r="R251" s="27"/>
      <c r="S251" s="27"/>
      <c r="T251" s="27"/>
      <c r="U251" s="27"/>
      <c r="V251" s="27"/>
      <c r="W251" s="21">
        <f t="shared" si="23"/>
        <v>10</v>
      </c>
    </row>
    <row r="252" spans="1:23">
      <c r="A252" s="54">
        <v>239</v>
      </c>
      <c r="B252" s="84"/>
      <c r="C252" s="84"/>
      <c r="D252" s="78"/>
      <c r="E252" s="79"/>
      <c r="F252" s="80"/>
      <c r="G252" s="81">
        <v>0</v>
      </c>
      <c r="H252" s="82">
        <v>0</v>
      </c>
      <c r="I252" s="83">
        <v>1</v>
      </c>
      <c r="J252" s="67">
        <f t="shared" si="19"/>
        <v>0</v>
      </c>
      <c r="K252" s="68">
        <f t="shared" si="21"/>
        <v>0</v>
      </c>
      <c r="L252" s="68">
        <f t="shared" si="18"/>
        <v>0</v>
      </c>
      <c r="M252" s="68">
        <f t="shared" si="22"/>
        <v>0</v>
      </c>
      <c r="N252" s="68">
        <f t="shared" si="20"/>
        <v>0</v>
      </c>
      <c r="Q252" s="27"/>
      <c r="R252" s="27"/>
      <c r="S252" s="27"/>
      <c r="T252" s="27"/>
      <c r="U252" s="27"/>
      <c r="V252" s="27"/>
      <c r="W252" s="21">
        <f t="shared" si="23"/>
        <v>10</v>
      </c>
    </row>
    <row r="253" spans="1:23">
      <c r="A253" s="54">
        <v>240</v>
      </c>
      <c r="B253" s="84"/>
      <c r="C253" s="84"/>
      <c r="D253" s="78"/>
      <c r="E253" s="79"/>
      <c r="F253" s="80"/>
      <c r="G253" s="81">
        <v>0</v>
      </c>
      <c r="H253" s="82">
        <v>0</v>
      </c>
      <c r="I253" s="83">
        <v>1</v>
      </c>
      <c r="J253" s="67">
        <f t="shared" si="19"/>
        <v>0</v>
      </c>
      <c r="K253" s="68">
        <f t="shared" si="21"/>
        <v>0</v>
      </c>
      <c r="L253" s="68">
        <f t="shared" si="18"/>
        <v>0</v>
      </c>
      <c r="M253" s="68">
        <f t="shared" si="22"/>
        <v>0</v>
      </c>
      <c r="N253" s="68">
        <f t="shared" si="20"/>
        <v>0</v>
      </c>
      <c r="Q253" s="27"/>
      <c r="R253" s="27"/>
      <c r="S253" s="27"/>
      <c r="T253" s="27"/>
      <c r="U253" s="27"/>
      <c r="V253" s="27"/>
      <c r="W253" s="21">
        <f t="shared" si="23"/>
        <v>10</v>
      </c>
    </row>
    <row r="254" spans="1:23">
      <c r="A254" s="54">
        <v>241</v>
      </c>
      <c r="B254" s="84"/>
      <c r="C254" s="84"/>
      <c r="D254" s="78"/>
      <c r="E254" s="79"/>
      <c r="F254" s="80"/>
      <c r="G254" s="81">
        <v>0</v>
      </c>
      <c r="H254" s="82">
        <v>0</v>
      </c>
      <c r="I254" s="83">
        <v>1</v>
      </c>
      <c r="J254" s="67">
        <f t="shared" si="19"/>
        <v>0</v>
      </c>
      <c r="K254" s="68">
        <f t="shared" si="21"/>
        <v>0</v>
      </c>
      <c r="L254" s="68">
        <f t="shared" si="18"/>
        <v>0</v>
      </c>
      <c r="M254" s="68">
        <f t="shared" si="22"/>
        <v>0</v>
      </c>
      <c r="N254" s="68">
        <f t="shared" si="20"/>
        <v>0</v>
      </c>
      <c r="Q254" s="27"/>
      <c r="R254" s="27"/>
      <c r="S254" s="27"/>
      <c r="T254" s="27"/>
      <c r="U254" s="27"/>
      <c r="V254" s="27"/>
      <c r="W254" s="21">
        <f t="shared" si="23"/>
        <v>10</v>
      </c>
    </row>
    <row r="255" spans="1:23">
      <c r="A255" s="54">
        <v>242</v>
      </c>
      <c r="B255" s="84"/>
      <c r="C255" s="84"/>
      <c r="D255" s="78"/>
      <c r="E255" s="79"/>
      <c r="F255" s="80"/>
      <c r="G255" s="81">
        <v>0</v>
      </c>
      <c r="H255" s="82">
        <v>0</v>
      </c>
      <c r="I255" s="83">
        <v>1</v>
      </c>
      <c r="J255" s="67">
        <f t="shared" si="19"/>
        <v>0</v>
      </c>
      <c r="K255" s="68">
        <f t="shared" si="21"/>
        <v>0</v>
      </c>
      <c r="L255" s="68">
        <f t="shared" si="18"/>
        <v>0</v>
      </c>
      <c r="M255" s="68">
        <f t="shared" si="22"/>
        <v>0</v>
      </c>
      <c r="N255" s="68">
        <f t="shared" si="20"/>
        <v>0</v>
      </c>
      <c r="Q255" s="27"/>
      <c r="R255" s="27"/>
      <c r="S255" s="27"/>
      <c r="T255" s="27"/>
      <c r="U255" s="27"/>
      <c r="V255" s="27"/>
      <c r="W255" s="21">
        <f t="shared" si="23"/>
        <v>10</v>
      </c>
    </row>
    <row r="256" spans="1:23">
      <c r="A256" s="54">
        <v>243</v>
      </c>
      <c r="B256" s="84"/>
      <c r="C256" s="84"/>
      <c r="D256" s="78"/>
      <c r="E256" s="79"/>
      <c r="F256" s="80"/>
      <c r="G256" s="81">
        <v>0</v>
      </c>
      <c r="H256" s="82">
        <v>0</v>
      </c>
      <c r="I256" s="83">
        <v>1</v>
      </c>
      <c r="J256" s="67">
        <f t="shared" si="19"/>
        <v>0</v>
      </c>
      <c r="K256" s="68">
        <f t="shared" si="21"/>
        <v>0</v>
      </c>
      <c r="L256" s="68">
        <f t="shared" si="18"/>
        <v>0</v>
      </c>
      <c r="M256" s="68">
        <f t="shared" si="22"/>
        <v>0</v>
      </c>
      <c r="N256" s="68">
        <f t="shared" si="20"/>
        <v>0</v>
      </c>
      <c r="Q256" s="27"/>
      <c r="R256" s="27"/>
      <c r="S256" s="27"/>
      <c r="T256" s="27"/>
      <c r="U256" s="27"/>
      <c r="V256" s="27"/>
      <c r="W256" s="21">
        <f t="shared" si="23"/>
        <v>10</v>
      </c>
    </row>
    <row r="257" spans="1:23">
      <c r="A257" s="54">
        <v>244</v>
      </c>
      <c r="B257" s="84"/>
      <c r="C257" s="84"/>
      <c r="D257" s="78"/>
      <c r="E257" s="79"/>
      <c r="F257" s="80"/>
      <c r="G257" s="81">
        <v>0</v>
      </c>
      <c r="H257" s="82">
        <v>0</v>
      </c>
      <c r="I257" s="83">
        <v>1</v>
      </c>
      <c r="J257" s="67">
        <f t="shared" si="19"/>
        <v>0</v>
      </c>
      <c r="K257" s="68">
        <f t="shared" si="21"/>
        <v>0</v>
      </c>
      <c r="L257" s="68">
        <f t="shared" si="18"/>
        <v>0</v>
      </c>
      <c r="M257" s="68">
        <f t="shared" si="22"/>
        <v>0</v>
      </c>
      <c r="N257" s="68">
        <f t="shared" si="20"/>
        <v>0</v>
      </c>
      <c r="Q257" s="27"/>
      <c r="R257" s="27"/>
      <c r="S257" s="27"/>
      <c r="T257" s="27"/>
      <c r="U257" s="27"/>
      <c r="V257" s="27"/>
      <c r="W257" s="21">
        <f t="shared" si="23"/>
        <v>10</v>
      </c>
    </row>
    <row r="258" spans="1:23">
      <c r="A258" s="54">
        <v>245</v>
      </c>
      <c r="B258" s="84"/>
      <c r="C258" s="84"/>
      <c r="D258" s="78"/>
      <c r="E258" s="79"/>
      <c r="F258" s="80"/>
      <c r="G258" s="81">
        <v>0</v>
      </c>
      <c r="H258" s="82">
        <v>0</v>
      </c>
      <c r="I258" s="83">
        <v>1</v>
      </c>
      <c r="J258" s="67">
        <f t="shared" si="19"/>
        <v>0</v>
      </c>
      <c r="K258" s="68">
        <f t="shared" si="21"/>
        <v>0</v>
      </c>
      <c r="L258" s="68">
        <f t="shared" si="18"/>
        <v>0</v>
      </c>
      <c r="M258" s="68">
        <f t="shared" si="22"/>
        <v>0</v>
      </c>
      <c r="N258" s="68">
        <f t="shared" si="20"/>
        <v>0</v>
      </c>
      <c r="Q258" s="27"/>
      <c r="R258" s="27"/>
      <c r="S258" s="27"/>
      <c r="T258" s="27"/>
      <c r="U258" s="27"/>
      <c r="V258" s="27"/>
      <c r="W258" s="21">
        <f t="shared" si="23"/>
        <v>10</v>
      </c>
    </row>
    <row r="259" spans="1:23">
      <c r="A259" s="54">
        <v>246</v>
      </c>
      <c r="B259" s="84"/>
      <c r="C259" s="84"/>
      <c r="D259" s="78"/>
      <c r="E259" s="79"/>
      <c r="F259" s="80"/>
      <c r="G259" s="81">
        <v>0</v>
      </c>
      <c r="H259" s="82">
        <v>0</v>
      </c>
      <c r="I259" s="83">
        <v>1</v>
      </c>
      <c r="J259" s="67">
        <f t="shared" si="19"/>
        <v>0</v>
      </c>
      <c r="K259" s="68">
        <f t="shared" si="21"/>
        <v>0</v>
      </c>
      <c r="L259" s="68">
        <f t="shared" si="18"/>
        <v>0</v>
      </c>
      <c r="M259" s="68">
        <f t="shared" si="22"/>
        <v>0</v>
      </c>
      <c r="N259" s="68">
        <f t="shared" si="20"/>
        <v>0</v>
      </c>
      <c r="Q259" s="27"/>
      <c r="R259" s="27"/>
      <c r="S259" s="27"/>
      <c r="T259" s="27"/>
      <c r="U259" s="27"/>
      <c r="V259" s="27"/>
      <c r="W259" s="21">
        <f t="shared" si="23"/>
        <v>10</v>
      </c>
    </row>
    <row r="260" spans="1:23">
      <c r="A260" s="54">
        <v>247</v>
      </c>
      <c r="B260" s="84"/>
      <c r="C260" s="84"/>
      <c r="D260" s="78"/>
      <c r="E260" s="79"/>
      <c r="F260" s="80"/>
      <c r="G260" s="81">
        <v>0</v>
      </c>
      <c r="H260" s="82">
        <v>0</v>
      </c>
      <c r="I260" s="83">
        <v>1</v>
      </c>
      <c r="J260" s="67">
        <f t="shared" si="19"/>
        <v>0</v>
      </c>
      <c r="K260" s="68">
        <f t="shared" si="21"/>
        <v>0</v>
      </c>
      <c r="L260" s="68">
        <f t="shared" si="18"/>
        <v>0</v>
      </c>
      <c r="M260" s="68">
        <f t="shared" si="22"/>
        <v>0</v>
      </c>
      <c r="N260" s="68">
        <f t="shared" si="20"/>
        <v>0</v>
      </c>
      <c r="Q260" s="27"/>
      <c r="R260" s="27"/>
      <c r="S260" s="27"/>
      <c r="T260" s="27"/>
      <c r="U260" s="27"/>
      <c r="V260" s="27"/>
      <c r="W260" s="21">
        <f t="shared" si="23"/>
        <v>10</v>
      </c>
    </row>
    <row r="261" spans="1:23">
      <c r="A261" s="54">
        <v>248</v>
      </c>
      <c r="B261" s="84"/>
      <c r="C261" s="84"/>
      <c r="D261" s="78"/>
      <c r="E261" s="79"/>
      <c r="F261" s="80"/>
      <c r="G261" s="81">
        <v>0</v>
      </c>
      <c r="H261" s="82">
        <v>0</v>
      </c>
      <c r="I261" s="83">
        <v>1</v>
      </c>
      <c r="J261" s="67">
        <f t="shared" si="19"/>
        <v>0</v>
      </c>
      <c r="K261" s="68">
        <f t="shared" si="21"/>
        <v>0</v>
      </c>
      <c r="L261" s="68">
        <f t="shared" si="18"/>
        <v>0</v>
      </c>
      <c r="M261" s="68">
        <f t="shared" si="22"/>
        <v>0</v>
      </c>
      <c r="N261" s="68">
        <f t="shared" si="20"/>
        <v>0</v>
      </c>
      <c r="Q261" s="27"/>
      <c r="R261" s="27"/>
      <c r="S261" s="27"/>
      <c r="T261" s="27"/>
      <c r="U261" s="27"/>
      <c r="V261" s="27"/>
      <c r="W261" s="21">
        <f t="shared" si="23"/>
        <v>10</v>
      </c>
    </row>
    <row r="262" spans="1:23" ht="15.75" thickBot="1">
      <c r="A262" s="55">
        <v>249</v>
      </c>
      <c r="B262" s="85"/>
      <c r="C262" s="85"/>
      <c r="D262" s="86"/>
      <c r="E262" s="86"/>
      <c r="F262" s="87"/>
      <c r="G262" s="88">
        <v>0</v>
      </c>
      <c r="H262" s="89">
        <v>0</v>
      </c>
      <c r="I262" s="90">
        <v>1</v>
      </c>
      <c r="J262" s="69">
        <f t="shared" si="19"/>
        <v>0</v>
      </c>
      <c r="K262" s="70">
        <f t="shared" si="21"/>
        <v>0</v>
      </c>
      <c r="L262" s="71">
        <f t="shared" si="18"/>
        <v>0</v>
      </c>
      <c r="M262" s="70">
        <f t="shared" si="22"/>
        <v>0</v>
      </c>
      <c r="N262" s="71">
        <f t="shared" si="20"/>
        <v>0</v>
      </c>
      <c r="Q262" s="27"/>
      <c r="R262" s="27"/>
      <c r="S262" s="27"/>
      <c r="T262" s="27"/>
      <c r="U262" s="27"/>
      <c r="V262" s="27"/>
      <c r="W262" s="21">
        <f t="shared" si="23"/>
        <v>10</v>
      </c>
    </row>
  </sheetData>
  <sheetProtection password="E4A8" sheet="1" formatCells="0" formatColumns="0" formatRows="0" insertColumns="0" insertHyperlinks="0" deleteColumns="0" deleteRows="0" sort="0" autoFilter="0" pivotTables="0"/>
  <mergeCells count="30">
    <mergeCell ref="N12:N13"/>
    <mergeCell ref="J11:L11"/>
    <mergeCell ref="A12:G12"/>
    <mergeCell ref="H12:H13"/>
    <mergeCell ref="I12:I13"/>
    <mergeCell ref="J12:J13"/>
    <mergeCell ref="K12:K13"/>
    <mergeCell ref="L12:L13"/>
    <mergeCell ref="A7:C7"/>
    <mergeCell ref="A8:C8"/>
    <mergeCell ref="L9:M10"/>
    <mergeCell ref="A9:G11"/>
    <mergeCell ref="M12:M13"/>
    <mergeCell ref="A6:E6"/>
    <mergeCell ref="H6:K6"/>
    <mergeCell ref="L6:N6"/>
    <mergeCell ref="A1:N1"/>
    <mergeCell ref="A2:N2"/>
    <mergeCell ref="A3:N3"/>
    <mergeCell ref="A5:E5"/>
    <mergeCell ref="H5:M5"/>
    <mergeCell ref="N9:N10"/>
    <mergeCell ref="L7:M8"/>
    <mergeCell ref="N7:N8"/>
    <mergeCell ref="H7:H8"/>
    <mergeCell ref="I7:J7"/>
    <mergeCell ref="I8:J8"/>
    <mergeCell ref="H9:H10"/>
    <mergeCell ref="I9:J9"/>
    <mergeCell ref="I10:J10"/>
  </mergeCells>
  <dataValidations count="15">
    <dataValidation type="list" allowBlank="1" showInputMessage="1" showErrorMessage="1" sqref="F6">
      <formula1>$Q$16:$Q$18</formula1>
    </dataValidation>
    <dataValidation type="custom" allowBlank="1" showInputMessage="1" showErrorMessage="1" errorTitle="Błąd" error="Wpisywana wartość musi mieścić się między 0,4 a 8,12" sqref="F5">
      <formula1>AND(F5&gt;=0.4,F5&lt;=8.12)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Z14:IZ206 SV14:SV206 ACR14:ACR206 AMN14:AMN206 AWJ14:AWJ206 BGF14:BGF206 BQB14:BQB206 BZX14:BZX206 CJT14:CJT206 CTP14:CTP206 DDL14:DDL206 DNH14:DNH206 DXD14:DXD206 EGZ14:EGZ206 EQV14:EQV206 FAR14:FAR206 FKN14:FKN206 FUJ14:FUJ206 GEF14:GEF206 GOB14:GOB206 GXX14:GXX206 HHT14:HHT206 HRP14:HRP206 IBL14:IBL206 ILH14:ILH206 IVD14:IVD206 JEZ14:JEZ206 JOV14:JOV206 JYR14:JYR206 KIN14:KIN206 KSJ14:KSJ206 LCF14:LCF206 LMB14:LMB206 LVX14:LVX206 MFT14:MFT206 MPP14:MPP206 MZL14:MZL206 NJH14:NJH206 NTD14:NTD206 OCZ14:OCZ206 OMV14:OMV206 OWR14:OWR206 PGN14:PGN206 PQJ14:PQJ206 QAF14:QAF206 QKB14:QKB206 QTX14:QTX206 RDT14:RDT206 RNP14:RNP206 RXL14:RXL206 SHH14:SHH206 SRD14:SRD206 TAZ14:TAZ206 TKV14:TKV206 TUR14:TUR206 UEN14:UEN206 UOJ14:UOJ206 UYF14:UYF206 VIB14:VIB206 VRX14:VRX206 WBT14:WBT206 WLP14:WLP206 WVL14:WVL206">
      <formula1>AND(IZ14&gt;=IY14/2,IZ14&gt;=2600*JA14)</formula1>
    </dataValidation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O14:WLO206 WBS14:WBS206 VRW14:VRW206 VIA14:VIA206 UYE14:UYE206 UOI14:UOI206 UEM14:UEM206 TUQ14:TUQ206 TKU14:TKU206 TAY14:TAY206 SRC14:SRC206 SHG14:SHG206 RXK14:RXK206 RNO14:RNO206 RDS14:RDS206 QTW14:QTW206 QKA14:QKA206 QAE14:QAE206 PQI14:PQI206 PGM14:PGM206 OWQ14:OWQ206 OMU14:OMU206 OCY14:OCY206 NTC14:NTC206 NJG14:NJG206 MZK14:MZK206 MPO14:MPO206 MFS14:MFS206 LVW14:LVW206 LMA14:LMA206 LCE14:LCE206 KSI14:KSI206 KIM14:KIM206 JYQ14:JYQ206 JOU14:JOU206 JEY14:JEY206 IVC14:IVC206 ILG14:ILG206 IBK14:IBK206 HRO14:HRO206 HHS14:HHS206 GXW14:GXW206 GOA14:GOA206 GEE14:GEE206 FUI14:FUI206 FKM14:FKM206 FAQ14:FAQ206 EQU14:EQU206 EGY14:EGY206 DXC14:DXC206 DNG14:DNG206 DDK14:DDK206 CTO14:CTO206 CJS14:CJS206 BZW14:BZW206 BQA14:BQA206 BGE14:BGE206 AWI14:AWI206 AMM14:AMM206 ACQ14:ACQ206 SU14:SU206 IY14:IY206 WVK14:WVK206">
      <formula1>15681</formula1>
    </dataValidation>
    <dataValidation allowBlank="1" showInputMessage="1" showErrorMessage="1" promptTitle="Uwaga!" prompt="Komórka wypełnia się automatycznie." sqref="WLT14:WLU206 WBX14:WBY206 VSB14:VSC206 VIF14:VIG206 UYJ14:UYK206 UON14:UOO206 UER14:UES206 TUV14:TUW206 TKZ14:TLA206 TBD14:TBE206 SRH14:SRI206 SHL14:SHM206 RXP14:RXQ206 RNT14:RNU206 RDX14:RDY206 QUB14:QUC206 QKF14:QKG206 QAJ14:QAK206 PQN14:PQO206 PGR14:PGS206 OWV14:OWW206 OMZ14:ONA206 ODD14:ODE206 NTH14:NTI206 NJL14:NJM206 MZP14:MZQ206 MPT14:MPU206 MFX14:MFY206 LWB14:LWC206 LMF14:LMG206 LCJ14:LCK206 KSN14:KSO206 KIR14:KIS206 JYV14:JYW206 JOZ14:JPA206 JFD14:JFE206 IVH14:IVI206 ILL14:ILM206 IBP14:IBQ206 HRT14:HRU206 HHX14:HHY206 GYB14:GYC206 GOF14:GOG206 GEJ14:GEK206 FUN14:FUO206 FKR14:FKS206 FAV14:FAW206 EQZ14:ERA206 EHD14:EHE206 DXH14:DXI206 DNL14:DNM206 DDP14:DDQ206 CTT14:CTU206 CJX14:CJY206 CAB14:CAC206 BQF14:BQG206 BGJ14:BGK206 AWN14:AWO206 AMR14:AMS206 ACV14:ACW206 SZ14:TA206 JD14:JE206 WVN14:WVN206 WLR14:WLR206 WBV14:WBV206 VRZ14:VRZ206 VID14:VID206 UYH14:UYH206 UOL14:UOL206 UEP14:UEP206 TUT14:TUT206 TKX14:TKX206 TBB14:TBB206 SRF14:SRF206 SHJ14:SHJ206 RXN14:RXN206 RNR14:RNR206 RDV14:RDV206 QTZ14:QTZ206 QKD14:QKD206 QAH14:QAH206 PQL14:PQL206 PGP14:PGP206 OWT14:OWT206 OMX14:OMX206 ODB14:ODB206 NTF14:NTF206 NJJ14:NJJ206 MZN14:MZN206 MPR14:MPR206 MFV14:MFV206 LVZ14:LVZ206 LMD14:LMD206 LCH14:LCH206 KSL14:KSL206 KIP14:KIP206 JYT14:JYT206 JOX14:JOX206 JFB14:JFB206 IVF14:IVF206 ILJ14:ILJ206 IBN14:IBN206 HRR14:HRR206 HHV14:HHV206 GXZ14:GXZ206 GOD14:GOD206 GEH14:GEH206 FUL14:FUL206 FKP14:FKP206 FAT14:FAT206 EQX14:EQX206 EHB14:EHB206 DXF14:DXF206 DNJ14:DNJ206 DDN14:DDN206 CTR14:CTR206 CJV14:CJV206 BZZ14:BZZ206 BQD14:BQD206 BGH14:BGH206 AWL14:AWL206 AMP14:AMP206 ACT14:ACT206 SX14:SX206 JB14:JB206 WVP14:WVQ206"/>
    <dataValidation allowBlank="1" showInputMessage="1" showErrorMessage="1" promptTitle="Uwaga!" prompt="Wpisz datę złożenia wniosku w formacie dd-mm-rrrr." sqref="WVR14:WVR206 WLV14:WLV206 WBZ14:WBZ206 VSD14:VSD206 VIH14:VIH206 UYL14:UYL206 UOP14:UOP206 UET14:UET206 TUX14:TUX206 TLB14:TLB206 TBF14:TBF206 SRJ14:SRJ206 SHN14:SHN206 RXR14:RXR206 RNV14:RNV206 RDZ14:RDZ206 QUD14:QUD206 QKH14:QKH206 QAL14:QAL206 PQP14:PQP206 PGT14:PGT206 OWX14:OWX206 ONB14:ONB206 ODF14:ODF206 NTJ14:NTJ206 NJN14:NJN206 MZR14:MZR206 MPV14:MPV206 MFZ14:MFZ206 LWD14:LWD206 LMH14:LMH206 LCL14:LCL206 KSP14:KSP206 KIT14:KIT206 JYX14:JYX206 JPB14:JPB206 JFF14:JFF206 IVJ14:IVJ206 ILN14:ILN206 IBR14:IBR206 HRV14:HRV206 HHZ14:HHZ206 GYD14:GYD206 GOH14:GOH206 GEL14:GEL206 FUP14:FUP206 FKT14:FKT206 FAX14:FAX206 ERB14:ERB206 EHF14:EHF206 DXJ14:DXJ206 DNN14:DNN206 DDR14:DDR206 CTV14:CTV206 CJZ14:CJZ206 CAD14:CAD206 BQH14:BQH206 BGL14:BGL206 AWP14:AWP206 AMT14:AMT206 ACX14:ACX206 TB14:TB206 JF14:JF206"/>
    <dataValidation type="list" operator="greaterThanOrEqual" allowBlank="1" showErrorMessage="1" errorTitle="Błąd" sqref="I14:I262">
      <formula1>$Q$15:$Q$16</formula1>
    </dataValidation>
    <dataValidation type="list" allowBlank="1" showInputMessage="1" showErrorMessage="1" sqref="G14:G262">
      <formula1>$Q$15:$Q$16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L14:N262">
      <formula1>0</formula1>
      <formula2>3*5198.58</formula2>
    </dataValidation>
    <dataValidation type="list" allowBlank="1" showInputMessage="1" showErrorMessage="1" sqref="F14:F262">
      <formula1>$S$15:$S$18</formula1>
    </dataValidation>
    <dataValidation type="custom" allowBlank="1" showInputMessage="1" showErrorMessage="1" errorTitle="Błąd" error="Pole wypełniane jest tylko w przypadku braku numeru PESEL" sqref="E14:E262">
      <formula1>AND(LEN(E14)+LEN(D14)=LEN(E14))</formula1>
    </dataValidation>
    <dataValidation type="custom" allowBlank="1" showInputMessage="1" showErrorMessage="1" errorTitle="Błąd" error="Numer PESEL musi składać się z, dokładnie 11, cyfr i spełniać wewnętrzne reguły tego numeru." sqref="D14:D262">
      <formula1>AND(LEN(D14)=11,VALUE(MID(D14,11,1))=W14)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H14:H262">
      <formula1>0</formula1>
    </dataValidation>
    <dataValidation type="custom" allowBlank="1" showInputMessage="1" showErrorMessage="1" error="Proszę najpierw wypełnić pole (F5) określające wartość stawki ubezpieczenia wypadkowego." sqref="B14">
      <formula1>Q20</formula1>
    </dataValidation>
    <dataValidation type="custom" allowBlank="1" showInputMessage="1" showErrorMessage="1" errorTitle="Błąd" error="Proszę najpierw wypełnić pole (F6) określające liczbę miesięcy, w trakcie których ma być udzielone dofinansowanie." sqref="C14">
      <formula1>Q21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>
    <pageSetUpPr fitToPage="1"/>
  </sheetPr>
  <dimension ref="A1:AI257"/>
  <sheetViews>
    <sheetView showGridLines="0" zoomScale="70" zoomScaleNormal="70" workbookViewId="0">
      <pane ySplit="8" topLeftCell="A9" activePane="bottomLeft" state="frozen"/>
      <selection pane="bottomLeft" activeCell="G8" sqref="G8"/>
    </sheetView>
  </sheetViews>
  <sheetFormatPr defaultRowHeight="15"/>
  <cols>
    <col min="1" max="1" width="7.140625" style="1" customWidth="1"/>
    <col min="2" max="2" width="15" style="1" customWidth="1"/>
    <col min="3" max="3" width="21.28515625" style="1" customWidth="1"/>
    <col min="4" max="4" width="17.7109375" style="1" customWidth="1"/>
    <col min="5" max="5" width="20.85546875" style="1" customWidth="1"/>
    <col min="6" max="6" width="32.5703125" style="1" customWidth="1"/>
    <col min="7" max="7" width="21.140625" style="1" customWidth="1"/>
    <col min="8" max="8" width="14.85546875" style="1" customWidth="1"/>
    <col min="9" max="9" width="24.5703125" style="1" customWidth="1"/>
    <col min="10" max="10" width="13.5703125" style="1" customWidth="1"/>
    <col min="11" max="11" width="14" style="1" customWidth="1"/>
    <col min="12" max="12" width="15.5703125" style="1" customWidth="1"/>
    <col min="13" max="13" width="23" style="1" customWidth="1"/>
    <col min="14" max="14" width="17.7109375" style="1" customWidth="1"/>
    <col min="15" max="15" width="16.5703125" style="1" customWidth="1"/>
    <col min="16" max="16" width="20.85546875" style="1" customWidth="1"/>
    <col min="17" max="19" width="8.85546875" style="1"/>
    <col min="20" max="20" width="14" style="1" customWidth="1"/>
    <col min="21" max="21" width="22.85546875" style="1" customWidth="1"/>
    <col min="22" max="254" width="8.85546875" style="1"/>
    <col min="255" max="264" width="16.5703125" style="1" customWidth="1"/>
    <col min="265" max="510" width="8.85546875" style="1"/>
    <col min="511" max="520" width="16.5703125" style="1" customWidth="1"/>
    <col min="521" max="766" width="8.85546875" style="1"/>
    <col min="767" max="776" width="16.5703125" style="1" customWidth="1"/>
    <col min="777" max="1022" width="8.85546875" style="1"/>
    <col min="1023" max="1032" width="16.5703125" style="1" customWidth="1"/>
    <col min="1033" max="1278" width="8.85546875" style="1"/>
    <col min="1279" max="1288" width="16.5703125" style="1" customWidth="1"/>
    <col min="1289" max="1534" width="8.85546875" style="1"/>
    <col min="1535" max="1544" width="16.5703125" style="1" customWidth="1"/>
    <col min="1545" max="1790" width="8.85546875" style="1"/>
    <col min="1791" max="1800" width="16.5703125" style="1" customWidth="1"/>
    <col min="1801" max="2046" width="8.85546875" style="1"/>
    <col min="2047" max="2056" width="16.5703125" style="1" customWidth="1"/>
    <col min="2057" max="2302" width="8.85546875" style="1"/>
    <col min="2303" max="2312" width="16.5703125" style="1" customWidth="1"/>
    <col min="2313" max="2558" width="8.85546875" style="1"/>
    <col min="2559" max="2568" width="16.5703125" style="1" customWidth="1"/>
    <col min="2569" max="2814" width="8.85546875" style="1"/>
    <col min="2815" max="2824" width="16.5703125" style="1" customWidth="1"/>
    <col min="2825" max="3070" width="8.85546875" style="1"/>
    <col min="3071" max="3080" width="16.5703125" style="1" customWidth="1"/>
    <col min="3081" max="3326" width="8.85546875" style="1"/>
    <col min="3327" max="3336" width="16.5703125" style="1" customWidth="1"/>
    <col min="3337" max="3582" width="8.85546875" style="1"/>
    <col min="3583" max="3592" width="16.5703125" style="1" customWidth="1"/>
    <col min="3593" max="3838" width="8.85546875" style="1"/>
    <col min="3839" max="3848" width="16.5703125" style="1" customWidth="1"/>
    <col min="3849" max="4094" width="8.85546875" style="1"/>
    <col min="4095" max="4104" width="16.5703125" style="1" customWidth="1"/>
    <col min="4105" max="4350" width="8.85546875" style="1"/>
    <col min="4351" max="4360" width="16.5703125" style="1" customWidth="1"/>
    <col min="4361" max="4606" width="8.85546875" style="1"/>
    <col min="4607" max="4616" width="16.5703125" style="1" customWidth="1"/>
    <col min="4617" max="4862" width="8.85546875" style="1"/>
    <col min="4863" max="4872" width="16.5703125" style="1" customWidth="1"/>
    <col min="4873" max="5118" width="8.85546875" style="1"/>
    <col min="5119" max="5128" width="16.5703125" style="1" customWidth="1"/>
    <col min="5129" max="5374" width="8.85546875" style="1"/>
    <col min="5375" max="5384" width="16.5703125" style="1" customWidth="1"/>
    <col min="5385" max="5630" width="8.85546875" style="1"/>
    <col min="5631" max="5640" width="16.5703125" style="1" customWidth="1"/>
    <col min="5641" max="5886" width="8.85546875" style="1"/>
    <col min="5887" max="5896" width="16.5703125" style="1" customWidth="1"/>
    <col min="5897" max="6142" width="8.85546875" style="1"/>
    <col min="6143" max="6152" width="16.5703125" style="1" customWidth="1"/>
    <col min="6153" max="6398" width="8.85546875" style="1"/>
    <col min="6399" max="6408" width="16.5703125" style="1" customWidth="1"/>
    <col min="6409" max="6654" width="8.85546875" style="1"/>
    <col min="6655" max="6664" width="16.5703125" style="1" customWidth="1"/>
    <col min="6665" max="6910" width="8.85546875" style="1"/>
    <col min="6911" max="6920" width="16.5703125" style="1" customWidth="1"/>
    <col min="6921" max="7166" width="8.85546875" style="1"/>
    <col min="7167" max="7176" width="16.5703125" style="1" customWidth="1"/>
    <col min="7177" max="7422" width="8.85546875" style="1"/>
    <col min="7423" max="7432" width="16.5703125" style="1" customWidth="1"/>
    <col min="7433" max="7678" width="8.85546875" style="1"/>
    <col min="7679" max="7688" width="16.5703125" style="1" customWidth="1"/>
    <col min="7689" max="7934" width="8.85546875" style="1"/>
    <col min="7935" max="7944" width="16.5703125" style="1" customWidth="1"/>
    <col min="7945" max="8190" width="8.85546875" style="1"/>
    <col min="8191" max="8200" width="16.5703125" style="1" customWidth="1"/>
    <col min="8201" max="8446" width="8.85546875" style="1"/>
    <col min="8447" max="8456" width="16.5703125" style="1" customWidth="1"/>
    <col min="8457" max="8702" width="8.85546875" style="1"/>
    <col min="8703" max="8712" width="16.5703125" style="1" customWidth="1"/>
    <col min="8713" max="8958" width="8.85546875" style="1"/>
    <col min="8959" max="8968" width="16.5703125" style="1" customWidth="1"/>
    <col min="8969" max="9214" width="8.85546875" style="1"/>
    <col min="9215" max="9224" width="16.5703125" style="1" customWidth="1"/>
    <col min="9225" max="9470" width="8.85546875" style="1"/>
    <col min="9471" max="9480" width="16.5703125" style="1" customWidth="1"/>
    <col min="9481" max="9726" width="8.85546875" style="1"/>
    <col min="9727" max="9736" width="16.5703125" style="1" customWidth="1"/>
    <col min="9737" max="9982" width="8.85546875" style="1"/>
    <col min="9983" max="9992" width="16.5703125" style="1" customWidth="1"/>
    <col min="9993" max="10238" width="8.85546875" style="1"/>
    <col min="10239" max="10248" width="16.5703125" style="1" customWidth="1"/>
    <col min="10249" max="10494" width="8.85546875" style="1"/>
    <col min="10495" max="10504" width="16.5703125" style="1" customWidth="1"/>
    <col min="10505" max="10750" width="8.85546875" style="1"/>
    <col min="10751" max="10760" width="16.5703125" style="1" customWidth="1"/>
    <col min="10761" max="11006" width="8.85546875" style="1"/>
    <col min="11007" max="11016" width="16.5703125" style="1" customWidth="1"/>
    <col min="11017" max="11262" width="8.85546875" style="1"/>
    <col min="11263" max="11272" width="16.5703125" style="1" customWidth="1"/>
    <col min="11273" max="11518" width="8.85546875" style="1"/>
    <col min="11519" max="11528" width="16.5703125" style="1" customWidth="1"/>
    <col min="11529" max="11774" width="8.85546875" style="1"/>
    <col min="11775" max="11784" width="16.5703125" style="1" customWidth="1"/>
    <col min="11785" max="12030" width="8.85546875" style="1"/>
    <col min="12031" max="12040" width="16.5703125" style="1" customWidth="1"/>
    <col min="12041" max="12286" width="8.85546875" style="1"/>
    <col min="12287" max="12296" width="16.5703125" style="1" customWidth="1"/>
    <col min="12297" max="12542" width="8.85546875" style="1"/>
    <col min="12543" max="12552" width="16.5703125" style="1" customWidth="1"/>
    <col min="12553" max="12798" width="8.85546875" style="1"/>
    <col min="12799" max="12808" width="16.5703125" style="1" customWidth="1"/>
    <col min="12809" max="13054" width="8.85546875" style="1"/>
    <col min="13055" max="13064" width="16.5703125" style="1" customWidth="1"/>
    <col min="13065" max="13310" width="8.85546875" style="1"/>
    <col min="13311" max="13320" width="16.5703125" style="1" customWidth="1"/>
    <col min="13321" max="13566" width="8.85546875" style="1"/>
    <col min="13567" max="13576" width="16.5703125" style="1" customWidth="1"/>
    <col min="13577" max="13822" width="8.85546875" style="1"/>
    <col min="13823" max="13832" width="16.5703125" style="1" customWidth="1"/>
    <col min="13833" max="14078" width="8.85546875" style="1"/>
    <col min="14079" max="14088" width="16.5703125" style="1" customWidth="1"/>
    <col min="14089" max="14334" width="8.85546875" style="1"/>
    <col min="14335" max="14344" width="16.5703125" style="1" customWidth="1"/>
    <col min="14345" max="14590" width="8.85546875" style="1"/>
    <col min="14591" max="14600" width="16.5703125" style="1" customWidth="1"/>
    <col min="14601" max="14846" width="8.85546875" style="1"/>
    <col min="14847" max="14856" width="16.5703125" style="1" customWidth="1"/>
    <col min="14857" max="15102" width="8.85546875" style="1"/>
    <col min="15103" max="15112" width="16.5703125" style="1" customWidth="1"/>
    <col min="15113" max="15358" width="8.85546875" style="1"/>
    <col min="15359" max="15368" width="16.5703125" style="1" customWidth="1"/>
    <col min="15369" max="15614" width="8.85546875" style="1"/>
    <col min="15615" max="15624" width="16.5703125" style="1" customWidth="1"/>
    <col min="15625" max="15870" width="8.85546875" style="1"/>
    <col min="15871" max="15880" width="16.5703125" style="1" customWidth="1"/>
    <col min="15881" max="16126" width="8.85546875" style="1"/>
    <col min="16127" max="16136" width="16.5703125" style="1" customWidth="1"/>
    <col min="16137" max="16366" width="8.85546875" style="1"/>
    <col min="16367" max="16373" width="8.85546875" style="1" customWidth="1"/>
    <col min="16374" max="16384" width="8.85546875" style="1"/>
  </cols>
  <sheetData>
    <row r="1" spans="1:35" customFormat="1" ht="28.5">
      <c r="A1" s="104" t="s">
        <v>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6"/>
    </row>
    <row r="2" spans="1:35" customFormat="1" ht="29.25" thickBot="1">
      <c r="A2" s="148" t="s">
        <v>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50"/>
    </row>
    <row r="3" spans="1:35" customFormat="1" ht="30" customHeight="1" thickBot="1">
      <c r="A3" s="151" t="s">
        <v>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3"/>
      <c r="R3" s="1"/>
      <c r="S3" s="1"/>
      <c r="T3" s="1"/>
      <c r="U3" s="1"/>
    </row>
    <row r="4" spans="1:35" customFormat="1" ht="12" customHeight="1" thickBo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R4" s="1"/>
      <c r="S4" s="1"/>
      <c r="T4" s="1"/>
      <c r="U4" s="1"/>
    </row>
    <row r="5" spans="1:35" customFormat="1" ht="44.25" customHeight="1">
      <c r="A5" s="178" t="s">
        <v>49</v>
      </c>
      <c r="B5" s="163"/>
      <c r="C5" s="163"/>
      <c r="D5" s="163"/>
      <c r="E5" s="163"/>
      <c r="F5" s="163"/>
      <c r="G5" s="164"/>
      <c r="H5" s="180"/>
      <c r="I5" s="180"/>
      <c r="J5" s="180"/>
      <c r="K5" s="180"/>
      <c r="L5" s="180"/>
      <c r="M5" s="30"/>
      <c r="N5" s="180"/>
      <c r="O5" s="180"/>
      <c r="P5" s="30"/>
      <c r="Q5" s="1"/>
      <c r="R5" s="12"/>
      <c r="S5" s="12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customFormat="1" ht="52.15" customHeight="1" thickBot="1">
      <c r="A6" s="179"/>
      <c r="B6" s="167"/>
      <c r="C6" s="167"/>
      <c r="D6" s="167"/>
      <c r="E6" s="167"/>
      <c r="F6" s="167"/>
      <c r="G6" s="168"/>
      <c r="H6" s="11"/>
      <c r="I6" s="11"/>
      <c r="J6" s="171" t="s">
        <v>35</v>
      </c>
      <c r="K6" s="171"/>
      <c r="L6" s="171"/>
      <c r="M6" s="171"/>
      <c r="N6" s="171"/>
      <c r="O6" s="4"/>
      <c r="P6" s="4"/>
      <c r="Q6" s="1"/>
      <c r="R6" s="12"/>
      <c r="S6" s="12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customFormat="1" ht="20.25" customHeight="1">
      <c r="A7" s="175" t="s">
        <v>17</v>
      </c>
      <c r="B7" s="176"/>
      <c r="C7" s="176"/>
      <c r="D7" s="176"/>
      <c r="E7" s="176"/>
      <c r="F7" s="176"/>
      <c r="G7" s="177"/>
      <c r="H7" s="169" t="s">
        <v>13</v>
      </c>
      <c r="I7" s="169" t="s">
        <v>47</v>
      </c>
      <c r="J7" s="169" t="s">
        <v>23</v>
      </c>
      <c r="K7" s="169" t="s">
        <v>25</v>
      </c>
      <c r="L7" s="169" t="s">
        <v>29</v>
      </c>
      <c r="M7" s="169" t="s">
        <v>26</v>
      </c>
      <c r="N7" s="169" t="s">
        <v>27</v>
      </c>
      <c r="O7" s="169" t="s">
        <v>28</v>
      </c>
      <c r="P7" s="169" t="s">
        <v>30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customFormat="1" ht="111" customHeight="1" thickBot="1">
      <c r="A8" s="49" t="s">
        <v>0</v>
      </c>
      <c r="B8" s="56" t="s">
        <v>1</v>
      </c>
      <c r="C8" s="56" t="s">
        <v>2</v>
      </c>
      <c r="D8" s="52" t="s">
        <v>11</v>
      </c>
      <c r="E8" s="50" t="s">
        <v>16</v>
      </c>
      <c r="F8" s="52" t="s">
        <v>12</v>
      </c>
      <c r="G8" s="53" t="s">
        <v>56</v>
      </c>
      <c r="H8" s="170"/>
      <c r="I8" s="170"/>
      <c r="J8" s="170"/>
      <c r="K8" s="170"/>
      <c r="L8" s="170"/>
      <c r="M8" s="170"/>
      <c r="N8" s="170"/>
      <c r="O8" s="170"/>
      <c r="P8" s="170"/>
      <c r="R8" s="31"/>
      <c r="S8" s="20"/>
      <c r="T8" s="20"/>
      <c r="U8" s="20"/>
      <c r="V8" s="20"/>
      <c r="W8" s="20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</row>
    <row r="9" spans="1:35" customFormat="1">
      <c r="A9" s="54">
        <v>1</v>
      </c>
      <c r="B9" s="91"/>
      <c r="C9" s="92"/>
      <c r="D9" s="78"/>
      <c r="E9" s="79"/>
      <c r="F9" s="80"/>
      <c r="G9" s="81">
        <v>0</v>
      </c>
      <c r="H9" s="82">
        <v>0</v>
      </c>
      <c r="I9" s="93">
        <v>0</v>
      </c>
      <c r="J9" s="83">
        <v>1</v>
      </c>
      <c r="K9" s="93">
        <v>0</v>
      </c>
      <c r="L9" s="67">
        <f>ROUND(IF(H9&gt;=2600,2600*'dofinansowanie umów o pracę'!$D$8,H9*'dofinansowanie umów o pracę'!$D$8),2)</f>
        <v>0</v>
      </c>
      <c r="M9" s="72">
        <f>IFERROR(ROUND(IF(H9&gt;2600,I9/H9*2600,I9)*J9*'dofinansowanie umów o pracę'!$D$8,2),0)</f>
        <v>0</v>
      </c>
      <c r="N9" s="73">
        <f>ROUND(IF(H9&gt;2600,K9/H9*2600,K9)*J9*'dofinansowanie umów o pracę'!$D$8,2)</f>
        <v>0</v>
      </c>
      <c r="O9" s="68">
        <f>N9+L9-IFERROR((1-J9)*I9/H9*L9,0)</f>
        <v>0</v>
      </c>
      <c r="P9" s="73">
        <f>O9*'dofinansowanie umów o pracę'!$F$6</f>
        <v>0</v>
      </c>
      <c r="R9" s="31"/>
      <c r="S9" s="21"/>
      <c r="T9" s="21"/>
      <c r="U9" s="27"/>
      <c r="V9" s="21">
        <f t="shared" ref="V9:V72" si="0">IFERROR(MOD(9*MID(D9,1,1)+7*MID(D9,2,1)+3*MID(D9,3,1)+MID(D9,4,1)+9*MID(D9,5,1)+7*MID(D9,6,1)+3*MID(D9,7,1)+MID(D9,8,1)+9*MID(D9,9,1)+7*MID(D9,10,1),10),10)</f>
        <v>10</v>
      </c>
      <c r="W9" s="20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</row>
    <row r="10" spans="1:35" customFormat="1">
      <c r="A10" s="54">
        <v>2</v>
      </c>
      <c r="B10" s="92"/>
      <c r="C10" s="92"/>
      <c r="D10" s="78"/>
      <c r="E10" s="79"/>
      <c r="F10" s="80"/>
      <c r="G10" s="81">
        <v>0</v>
      </c>
      <c r="H10" s="82">
        <v>0</v>
      </c>
      <c r="I10" s="82">
        <v>0</v>
      </c>
      <c r="J10" s="83">
        <v>1</v>
      </c>
      <c r="K10" s="82">
        <v>0</v>
      </c>
      <c r="L10" s="67">
        <f>ROUND(IF(H10&gt;=2600,2600*'dofinansowanie umów o pracę'!$D$8,H10*'dofinansowanie umów o pracę'!$D$8),2)</f>
        <v>0</v>
      </c>
      <c r="M10" s="68">
        <f>IFERROR(ROUND(IF(H10&gt;2600,I10/H10*2600,I10)*J10*'dofinansowanie umów o pracę'!$D$8,2),0)</f>
        <v>0</v>
      </c>
      <c r="N10" s="68">
        <f>ROUND(IF(H10&gt;2600,K10/H10*2600,K10)*J10*'dofinansowanie umów o pracę'!$D$8,2)</f>
        <v>0</v>
      </c>
      <c r="O10" s="68">
        <f t="shared" ref="O10:O73" si="1">N10+L10-IFERROR((1-J10)*I10/H10*L10,0)</f>
        <v>0</v>
      </c>
      <c r="P10" s="68">
        <f>O10*'dofinansowanie umów o pracę'!$F$6</f>
        <v>0</v>
      </c>
      <c r="R10" s="31"/>
      <c r="S10" s="21">
        <v>0</v>
      </c>
      <c r="T10" s="21"/>
      <c r="U10" s="27" t="s">
        <v>41</v>
      </c>
      <c r="V10" s="21">
        <f t="shared" si="0"/>
        <v>10</v>
      </c>
      <c r="W10" s="20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</row>
    <row r="11" spans="1:35" customFormat="1">
      <c r="A11" s="54">
        <v>3</v>
      </c>
      <c r="B11" s="92"/>
      <c r="C11" s="92"/>
      <c r="D11" s="78"/>
      <c r="E11" s="79"/>
      <c r="F11" s="80"/>
      <c r="G11" s="81">
        <v>0</v>
      </c>
      <c r="H11" s="82">
        <v>0</v>
      </c>
      <c r="I11" s="82">
        <v>0</v>
      </c>
      <c r="J11" s="83">
        <v>1</v>
      </c>
      <c r="K11" s="82">
        <v>0</v>
      </c>
      <c r="L11" s="67">
        <f>ROUND(IF(H11&gt;=2600,2600*'dofinansowanie umów o pracę'!$D$8,H11*'dofinansowanie umów o pracę'!$D$8),2)</f>
        <v>0</v>
      </c>
      <c r="M11" s="68">
        <f>IFERROR(ROUND(IF(H11&gt;2600,I11/H11*2600,I11)*J11*'dofinansowanie umów o pracę'!$D$8,2),0)</f>
        <v>0</v>
      </c>
      <c r="N11" s="68">
        <f>ROUND(IF(H11&gt;2600,K11/H11*2600,K11)*J11*'dofinansowanie umów o pracę'!$D$8,2)</f>
        <v>0</v>
      </c>
      <c r="O11" s="68">
        <f t="shared" si="1"/>
        <v>0</v>
      </c>
      <c r="P11" s="68">
        <f>O11*'dofinansowanie umów o pracę'!$F$6</f>
        <v>0</v>
      </c>
      <c r="R11" s="31"/>
      <c r="S11" s="21">
        <v>1</v>
      </c>
      <c r="T11" s="21"/>
      <c r="U11" s="27" t="s">
        <v>42</v>
      </c>
      <c r="V11" s="21">
        <f t="shared" si="0"/>
        <v>10</v>
      </c>
      <c r="W11" s="20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</row>
    <row r="12" spans="1:35" customFormat="1" ht="14.25" customHeight="1">
      <c r="A12" s="54">
        <v>4</v>
      </c>
      <c r="B12" s="92"/>
      <c r="C12" s="92"/>
      <c r="D12" s="78"/>
      <c r="E12" s="79"/>
      <c r="F12" s="80"/>
      <c r="G12" s="81">
        <v>0</v>
      </c>
      <c r="H12" s="82">
        <v>0</v>
      </c>
      <c r="I12" s="82">
        <v>0</v>
      </c>
      <c r="J12" s="83">
        <v>1</v>
      </c>
      <c r="K12" s="82">
        <v>0</v>
      </c>
      <c r="L12" s="67">
        <f>ROUND(IF(H12&gt;=2600,2600*'dofinansowanie umów o pracę'!$D$8,H12*'dofinansowanie umów o pracę'!$D$8),2)</f>
        <v>0</v>
      </c>
      <c r="M12" s="68">
        <f>IFERROR(ROUND(IF(H12&gt;2600,I12/H12*2600,I12)*J12*'dofinansowanie umów o pracę'!$D$8,2),0)</f>
        <v>0</v>
      </c>
      <c r="N12" s="68">
        <f>ROUND(IF(H12&gt;2600,K12/H12*2600,K12)*J12*'dofinansowanie umów o pracę'!$D$8,2)</f>
        <v>0</v>
      </c>
      <c r="O12" s="68">
        <f t="shared" si="1"/>
        <v>0</v>
      </c>
      <c r="P12" s="68">
        <f>O12*'dofinansowanie umów o pracę'!$F$6</f>
        <v>0</v>
      </c>
      <c r="R12" s="31"/>
      <c r="S12" s="21">
        <v>2</v>
      </c>
      <c r="T12" s="21"/>
      <c r="U12" s="21" t="s">
        <v>43</v>
      </c>
      <c r="V12" s="21">
        <f t="shared" si="0"/>
        <v>10</v>
      </c>
      <c r="W12" s="20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</row>
    <row r="13" spans="1:35" customFormat="1">
      <c r="A13" s="54">
        <v>5</v>
      </c>
      <c r="B13" s="92"/>
      <c r="C13" s="92"/>
      <c r="D13" s="78"/>
      <c r="E13" s="79"/>
      <c r="F13" s="80"/>
      <c r="G13" s="81">
        <v>0</v>
      </c>
      <c r="H13" s="82">
        <v>0</v>
      </c>
      <c r="I13" s="82">
        <v>0</v>
      </c>
      <c r="J13" s="83">
        <v>1</v>
      </c>
      <c r="K13" s="82">
        <v>0</v>
      </c>
      <c r="L13" s="67">
        <f>ROUND(IF(H13&gt;=2600,2600*'dofinansowanie umów o pracę'!$D$8,H13*'dofinansowanie umów o pracę'!$D$8),2)</f>
        <v>0</v>
      </c>
      <c r="M13" s="68">
        <f>IFERROR(ROUND(IF(H13&gt;2600,I13/H13*2600,I13)*J13*'dofinansowanie umów o pracę'!$D$8,2),0)</f>
        <v>0</v>
      </c>
      <c r="N13" s="68">
        <f>ROUND(IF(H13&gt;2600,K13/H13*2600,K13)*J13*'dofinansowanie umów o pracę'!$D$8,2)</f>
        <v>0</v>
      </c>
      <c r="O13" s="68">
        <f t="shared" si="1"/>
        <v>0</v>
      </c>
      <c r="P13" s="68">
        <f>O13*'dofinansowanie umów o pracę'!$F$6</f>
        <v>0</v>
      </c>
      <c r="R13" s="31"/>
      <c r="S13" s="21">
        <v>3</v>
      </c>
      <c r="T13" s="21"/>
      <c r="U13" s="21" t="s">
        <v>36</v>
      </c>
      <c r="V13" s="21">
        <f t="shared" si="0"/>
        <v>10</v>
      </c>
      <c r="W13" s="20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</row>
    <row r="14" spans="1:35" customFormat="1">
      <c r="A14" s="54">
        <v>6</v>
      </c>
      <c r="B14" s="92"/>
      <c r="C14" s="92"/>
      <c r="D14" s="78"/>
      <c r="E14" s="79"/>
      <c r="F14" s="80"/>
      <c r="G14" s="81">
        <v>0</v>
      </c>
      <c r="H14" s="82">
        <v>0</v>
      </c>
      <c r="I14" s="82">
        <v>0</v>
      </c>
      <c r="J14" s="83">
        <v>1</v>
      </c>
      <c r="K14" s="82">
        <v>0</v>
      </c>
      <c r="L14" s="67">
        <f>ROUND(IF(H14&gt;=2600,2600*'dofinansowanie umów o pracę'!$D$8,H14*'dofinansowanie umów o pracę'!$D$8),2)</f>
        <v>0</v>
      </c>
      <c r="M14" s="68">
        <f>IFERROR(ROUND(IF(H14&gt;2600,I14/H14*2600,I14)*J14*'dofinansowanie umów o pracę'!$D$8,2),0)</f>
        <v>0</v>
      </c>
      <c r="N14" s="68">
        <f>ROUND(IF(H14&gt;2600,K14/H14*2600,K14)*J14*'dofinansowanie umów o pracę'!$D$8,2)</f>
        <v>0</v>
      </c>
      <c r="O14" s="68">
        <f t="shared" si="1"/>
        <v>0</v>
      </c>
      <c r="P14" s="68">
        <f>O14*'dofinansowanie umów o pracę'!$F$6</f>
        <v>0</v>
      </c>
      <c r="R14" s="31"/>
      <c r="S14" s="21"/>
      <c r="T14" s="21"/>
      <c r="U14" s="21"/>
      <c r="V14" s="21">
        <f t="shared" si="0"/>
        <v>10</v>
      </c>
      <c r="W14" s="20"/>
      <c r="X14" s="31"/>
      <c r="Y14" s="31"/>
      <c r="Z14" s="31"/>
      <c r="AA14" s="31"/>
      <c r="AB14" s="31"/>
      <c r="AC14" s="31"/>
      <c r="AD14" s="13"/>
      <c r="AE14" s="13"/>
      <c r="AF14" s="13"/>
      <c r="AG14" s="13"/>
      <c r="AH14" s="13"/>
      <c r="AI14" s="13"/>
    </row>
    <row r="15" spans="1:35" customFormat="1">
      <c r="A15" s="54">
        <v>7</v>
      </c>
      <c r="B15" s="92"/>
      <c r="C15" s="92"/>
      <c r="D15" s="78"/>
      <c r="E15" s="79"/>
      <c r="F15" s="80"/>
      <c r="G15" s="81">
        <v>0</v>
      </c>
      <c r="H15" s="82">
        <v>0</v>
      </c>
      <c r="I15" s="82">
        <v>0</v>
      </c>
      <c r="J15" s="83">
        <v>1</v>
      </c>
      <c r="K15" s="82">
        <v>0</v>
      </c>
      <c r="L15" s="67">
        <f>ROUND(IF(H15&gt;=2600,2600*'dofinansowanie umów o pracę'!$D$8,H15*'dofinansowanie umów o pracę'!$D$8),2)</f>
        <v>0</v>
      </c>
      <c r="M15" s="68">
        <f>IFERROR(ROUND(IF(H15&gt;2600,I15/H15*2600,I15)*J15*'dofinansowanie umów o pracę'!$D$8,2),0)</f>
        <v>0</v>
      </c>
      <c r="N15" s="68">
        <f>ROUND(IF(H15&gt;2600,K15/H15*2600,K15)*J15*'dofinansowanie umów o pracę'!$D$8,2)</f>
        <v>0</v>
      </c>
      <c r="O15" s="68">
        <f t="shared" si="1"/>
        <v>0</v>
      </c>
      <c r="P15" s="68">
        <f>O15*'dofinansowanie umów o pracę'!$F$6</f>
        <v>0</v>
      </c>
      <c r="R15" s="31"/>
      <c r="S15" s="21"/>
      <c r="T15" s="21"/>
      <c r="U15" s="21"/>
      <c r="V15" s="21">
        <f t="shared" si="0"/>
        <v>10</v>
      </c>
      <c r="W15" s="20"/>
      <c r="X15" s="31"/>
      <c r="Y15" s="31"/>
      <c r="Z15" s="31"/>
      <c r="AA15" s="31"/>
      <c r="AB15" s="31"/>
      <c r="AC15" s="31"/>
      <c r="AD15" s="13"/>
      <c r="AE15" s="13"/>
      <c r="AF15" s="13"/>
      <c r="AG15" s="13"/>
      <c r="AH15" s="13"/>
      <c r="AI15" s="13"/>
    </row>
    <row r="16" spans="1:35" customFormat="1">
      <c r="A16" s="54">
        <v>8</v>
      </c>
      <c r="B16" s="92"/>
      <c r="C16" s="92"/>
      <c r="D16" s="78"/>
      <c r="E16" s="79"/>
      <c r="F16" s="80"/>
      <c r="G16" s="81">
        <v>0</v>
      </c>
      <c r="H16" s="82">
        <v>0</v>
      </c>
      <c r="I16" s="82">
        <v>0</v>
      </c>
      <c r="J16" s="83">
        <v>1</v>
      </c>
      <c r="K16" s="82">
        <v>0</v>
      </c>
      <c r="L16" s="67">
        <f>ROUND(IF(H16&gt;=2600,2600*'dofinansowanie umów o pracę'!$D$8,H16*'dofinansowanie umów o pracę'!$D$8),2)</f>
        <v>0</v>
      </c>
      <c r="M16" s="68">
        <f>IFERROR(ROUND(IF(H16&gt;2600,I16/H16*2600,I16)*J16*'dofinansowanie umów o pracę'!$D$8,2),0)</f>
        <v>0</v>
      </c>
      <c r="N16" s="68">
        <f>ROUND(IF(H16&gt;2600,K16/H16*2600,K16)*J16*'dofinansowanie umów o pracę'!$D$8,2)</f>
        <v>0</v>
      </c>
      <c r="O16" s="68">
        <f t="shared" si="1"/>
        <v>0</v>
      </c>
      <c r="P16" s="68">
        <f>O16*'dofinansowanie umów o pracę'!$F$6</f>
        <v>0</v>
      </c>
      <c r="R16" s="31"/>
      <c r="S16" s="21"/>
      <c r="T16" s="21"/>
      <c r="U16" s="21"/>
      <c r="V16" s="21">
        <f t="shared" si="0"/>
        <v>10</v>
      </c>
      <c r="W16" s="20"/>
      <c r="X16" s="31"/>
      <c r="Y16" s="31"/>
      <c r="Z16" s="31"/>
      <c r="AA16" s="31"/>
      <c r="AB16" s="31"/>
      <c r="AC16" s="31"/>
      <c r="AD16" s="13"/>
      <c r="AE16" s="13"/>
      <c r="AF16" s="13"/>
      <c r="AG16" s="13"/>
      <c r="AH16" s="13"/>
      <c r="AI16" s="13"/>
    </row>
    <row r="17" spans="1:35" customFormat="1">
      <c r="A17" s="54">
        <v>9</v>
      </c>
      <c r="B17" s="92"/>
      <c r="C17" s="92"/>
      <c r="D17" s="78"/>
      <c r="E17" s="79"/>
      <c r="F17" s="80"/>
      <c r="G17" s="81">
        <v>0</v>
      </c>
      <c r="H17" s="82">
        <v>0</v>
      </c>
      <c r="I17" s="82">
        <v>0</v>
      </c>
      <c r="J17" s="83">
        <v>1</v>
      </c>
      <c r="K17" s="82">
        <v>0</v>
      </c>
      <c r="L17" s="67">
        <f>ROUND(IF(H17&gt;=2600,2600*'dofinansowanie umów o pracę'!$D$8,H17*'dofinansowanie umów o pracę'!$D$8),2)</f>
        <v>0</v>
      </c>
      <c r="M17" s="68">
        <f>IFERROR(ROUND(IF(H17&gt;2600,I17/H17*2600,I17)*J17*'dofinansowanie umów o pracę'!$D$8,2),0)</f>
        <v>0</v>
      </c>
      <c r="N17" s="68">
        <f>ROUND(IF(H17&gt;2600,K17/H17*2600,K17)*J17*'dofinansowanie umów o pracę'!$D$8,2)</f>
        <v>0</v>
      </c>
      <c r="O17" s="68">
        <f t="shared" si="1"/>
        <v>0</v>
      </c>
      <c r="P17" s="68">
        <f>O17*'dofinansowanie umów o pracę'!$F$6</f>
        <v>0</v>
      </c>
      <c r="R17" s="31"/>
      <c r="S17" s="28"/>
      <c r="T17" s="28"/>
      <c r="U17" s="29"/>
      <c r="V17" s="21">
        <f t="shared" si="0"/>
        <v>10</v>
      </c>
      <c r="W17" s="20"/>
      <c r="X17" s="31"/>
      <c r="Y17" s="31"/>
      <c r="Z17" s="31"/>
      <c r="AA17" s="31"/>
      <c r="AB17" s="31"/>
      <c r="AC17" s="31"/>
      <c r="AD17" s="13"/>
      <c r="AE17" s="13"/>
      <c r="AF17" s="13"/>
      <c r="AG17" s="13"/>
      <c r="AH17" s="13"/>
      <c r="AI17" s="13"/>
    </row>
    <row r="18" spans="1:35" customFormat="1" ht="15.6" customHeight="1">
      <c r="A18" s="54">
        <v>10</v>
      </c>
      <c r="B18" s="92"/>
      <c r="C18" s="92"/>
      <c r="D18" s="78"/>
      <c r="E18" s="79"/>
      <c r="F18" s="80"/>
      <c r="G18" s="81">
        <v>0</v>
      </c>
      <c r="H18" s="82">
        <v>0</v>
      </c>
      <c r="I18" s="82">
        <v>0</v>
      </c>
      <c r="J18" s="83">
        <v>1</v>
      </c>
      <c r="K18" s="82">
        <v>0</v>
      </c>
      <c r="L18" s="67">
        <f>ROUND(IF(H18&gt;=2600,2600*'dofinansowanie umów o pracę'!$D$8,H18*'dofinansowanie umów o pracę'!$D$8),2)</f>
        <v>0</v>
      </c>
      <c r="M18" s="68">
        <f>IFERROR(ROUND(IF(H18&gt;2600,I18/H18*2600,I18)*J18*'dofinansowanie umów o pracę'!$D$8,2),0)</f>
        <v>0</v>
      </c>
      <c r="N18" s="68">
        <f>ROUND(IF(H18&gt;2600,K18/H18*2600,K18)*J18*'dofinansowanie umów o pracę'!$D$8,2)</f>
        <v>0</v>
      </c>
      <c r="O18" s="68">
        <f t="shared" si="1"/>
        <v>0</v>
      </c>
      <c r="P18" s="68">
        <f>O18*'dofinansowanie umów o pracę'!$F$6</f>
        <v>0</v>
      </c>
      <c r="R18" s="31"/>
      <c r="S18" s="28"/>
      <c r="T18" s="28" t="s">
        <v>31</v>
      </c>
      <c r="U18" s="22">
        <f>SUM(P9:P257)</f>
        <v>0</v>
      </c>
      <c r="V18" s="21">
        <f t="shared" si="0"/>
        <v>10</v>
      </c>
      <c r="W18" s="20"/>
      <c r="X18" s="31"/>
      <c r="Y18" s="31"/>
      <c r="Z18" s="31"/>
      <c r="AA18" s="31"/>
      <c r="AB18" s="31"/>
      <c r="AC18" s="31"/>
      <c r="AD18" s="13"/>
      <c r="AE18" s="13"/>
      <c r="AF18" s="13"/>
      <c r="AG18" s="13"/>
      <c r="AH18" s="13"/>
      <c r="AI18" s="13"/>
    </row>
    <row r="19" spans="1:35" customFormat="1">
      <c r="A19" s="54">
        <v>11</v>
      </c>
      <c r="B19" s="92"/>
      <c r="C19" s="92"/>
      <c r="D19" s="78"/>
      <c r="E19" s="79"/>
      <c r="F19" s="80"/>
      <c r="G19" s="81">
        <v>0</v>
      </c>
      <c r="H19" s="82">
        <v>0</v>
      </c>
      <c r="I19" s="82">
        <v>0</v>
      </c>
      <c r="J19" s="83">
        <v>1</v>
      </c>
      <c r="K19" s="82">
        <v>0</v>
      </c>
      <c r="L19" s="67">
        <f>ROUND(IF(H19&gt;=2600,2600*'dofinansowanie umów o pracę'!$D$8,H19*'dofinansowanie umów o pracę'!$D$8),2)</f>
        <v>0</v>
      </c>
      <c r="M19" s="68">
        <f>IFERROR(ROUND(IF(H19&gt;2600,I19/H19*2600,I19)*J19*'dofinansowanie umów o pracę'!$D$8,2),0)</f>
        <v>0</v>
      </c>
      <c r="N19" s="68">
        <f>ROUND(IF(H19&gt;2600,K19/H19*2600,K19)*J19*'dofinansowanie umów o pracę'!$D$8,2)</f>
        <v>0</v>
      </c>
      <c r="O19" s="68">
        <f t="shared" si="1"/>
        <v>0</v>
      </c>
      <c r="P19" s="68">
        <f>O19*'dofinansowanie umów o pracę'!$F$6</f>
        <v>0</v>
      </c>
      <c r="R19" s="31"/>
      <c r="S19" s="28"/>
      <c r="T19" s="28"/>
      <c r="U19" s="29"/>
      <c r="V19" s="21">
        <f t="shared" si="0"/>
        <v>10</v>
      </c>
      <c r="W19" s="20"/>
      <c r="X19" s="31"/>
      <c r="Y19" s="31"/>
      <c r="Z19" s="31"/>
      <c r="AA19" s="31"/>
      <c r="AB19" s="31"/>
      <c r="AC19" s="31"/>
      <c r="AD19" s="13"/>
      <c r="AE19" s="13"/>
      <c r="AF19" s="13"/>
      <c r="AG19" s="13"/>
      <c r="AH19" s="13"/>
      <c r="AI19" s="13"/>
    </row>
    <row r="20" spans="1:35" customFormat="1">
      <c r="A20" s="54">
        <v>12</v>
      </c>
      <c r="B20" s="92"/>
      <c r="C20" s="92"/>
      <c r="D20" s="78"/>
      <c r="E20" s="79"/>
      <c r="F20" s="80"/>
      <c r="G20" s="81">
        <v>0</v>
      </c>
      <c r="H20" s="82">
        <v>0</v>
      </c>
      <c r="I20" s="82">
        <v>0</v>
      </c>
      <c r="J20" s="83">
        <v>1</v>
      </c>
      <c r="K20" s="82">
        <v>0</v>
      </c>
      <c r="L20" s="67">
        <f>ROUND(IF(H20&gt;=2600,2600*'dofinansowanie umów o pracę'!$D$8,H20*'dofinansowanie umów o pracę'!$D$8),2)</f>
        <v>0</v>
      </c>
      <c r="M20" s="68">
        <f>IFERROR(ROUND(IF(H20&gt;2600,I20/H20*2600,I20)*J20*'dofinansowanie umów o pracę'!$D$8,2),0)</f>
        <v>0</v>
      </c>
      <c r="N20" s="68">
        <f>ROUND(IF(H20&gt;2600,K20/H20*2600,K20)*J20*'dofinansowanie umów o pracę'!$D$8,2)</f>
        <v>0</v>
      </c>
      <c r="O20" s="68">
        <f t="shared" si="1"/>
        <v>0</v>
      </c>
      <c r="P20" s="68">
        <f>O20*'dofinansowanie umów o pracę'!$F$6</f>
        <v>0</v>
      </c>
      <c r="R20" s="31"/>
      <c r="S20" s="28"/>
      <c r="T20" s="28" t="s">
        <v>32</v>
      </c>
      <c r="U20" s="23">
        <f>SUMPRODUCT(G9:G257,P9:P257)</f>
        <v>0</v>
      </c>
      <c r="V20" s="21">
        <f t="shared" si="0"/>
        <v>10</v>
      </c>
      <c r="W20" s="20"/>
      <c r="X20" s="31"/>
      <c r="Y20" s="31"/>
      <c r="Z20" s="31"/>
      <c r="AA20" s="31"/>
      <c r="AB20" s="31"/>
      <c r="AC20" s="31"/>
      <c r="AD20" s="13"/>
      <c r="AE20" s="13"/>
      <c r="AF20" s="13"/>
      <c r="AG20" s="13"/>
      <c r="AH20" s="13"/>
      <c r="AI20" s="13"/>
    </row>
    <row r="21" spans="1:35" customFormat="1">
      <c r="A21" s="54">
        <v>13</v>
      </c>
      <c r="B21" s="92"/>
      <c r="C21" s="92"/>
      <c r="D21" s="78"/>
      <c r="E21" s="79"/>
      <c r="F21" s="80"/>
      <c r="G21" s="81">
        <v>0</v>
      </c>
      <c r="H21" s="82">
        <v>0</v>
      </c>
      <c r="I21" s="82">
        <v>0</v>
      </c>
      <c r="J21" s="83">
        <v>1</v>
      </c>
      <c r="K21" s="82">
        <v>0</v>
      </c>
      <c r="L21" s="67">
        <f>ROUND(IF(H21&gt;=2600,2600*'dofinansowanie umów o pracę'!$D$8,H21*'dofinansowanie umów o pracę'!$D$8),2)</f>
        <v>0</v>
      </c>
      <c r="M21" s="68">
        <f>IFERROR(ROUND(IF(H21&gt;2600,I21/H21*2600,I21)*J21*'dofinansowanie umów o pracę'!$D$8,2),0)</f>
        <v>0</v>
      </c>
      <c r="N21" s="68">
        <f>ROUND(IF(H21&gt;2600,K21/H21*2600,K21)*J21*'dofinansowanie umów o pracę'!$D$8,2)</f>
        <v>0</v>
      </c>
      <c r="O21" s="68">
        <f t="shared" si="1"/>
        <v>0</v>
      </c>
      <c r="P21" s="68">
        <f>O21*'dofinansowanie umów o pracę'!$F$6</f>
        <v>0</v>
      </c>
      <c r="R21" s="31"/>
      <c r="S21" s="28"/>
      <c r="T21" s="28" t="s">
        <v>51</v>
      </c>
      <c r="U21" s="24">
        <f>SUMPRODUCT(G9:G257,N9:N257)</f>
        <v>0</v>
      </c>
      <c r="V21" s="21">
        <f t="shared" si="0"/>
        <v>10</v>
      </c>
      <c r="W21" s="20"/>
      <c r="X21" s="31"/>
      <c r="Y21" s="31"/>
      <c r="Z21" s="31"/>
      <c r="AA21" s="31"/>
      <c r="AB21" s="31"/>
      <c r="AC21" s="31"/>
      <c r="AD21" s="13"/>
      <c r="AE21" s="13"/>
      <c r="AF21" s="13"/>
      <c r="AG21" s="13"/>
      <c r="AH21" s="13"/>
      <c r="AI21" s="13"/>
    </row>
    <row r="22" spans="1:35" customFormat="1">
      <c r="A22" s="54">
        <v>14</v>
      </c>
      <c r="B22" s="92"/>
      <c r="C22" s="92"/>
      <c r="D22" s="78"/>
      <c r="E22" s="79"/>
      <c r="F22" s="80"/>
      <c r="G22" s="81">
        <v>0</v>
      </c>
      <c r="H22" s="82">
        <v>0</v>
      </c>
      <c r="I22" s="82">
        <v>0</v>
      </c>
      <c r="J22" s="83">
        <v>1</v>
      </c>
      <c r="K22" s="82">
        <v>0</v>
      </c>
      <c r="L22" s="67">
        <f>ROUND(IF(H22&gt;=2600,2600*'dofinansowanie umów o pracę'!$D$8,H22*'dofinansowanie umów o pracę'!$D$8),2)</f>
        <v>0</v>
      </c>
      <c r="M22" s="68">
        <f>IFERROR(ROUND(IF(H22&gt;2600,I22/H22*2600,I22)*J22*'dofinansowanie umów o pracę'!$D$8,2),0)</f>
        <v>0</v>
      </c>
      <c r="N22" s="68">
        <f>ROUND(IF(H22&gt;2600,K22/H22*2600,K22)*J22*'dofinansowanie umów o pracę'!$D$8,2)</f>
        <v>0</v>
      </c>
      <c r="O22" s="68">
        <f t="shared" si="1"/>
        <v>0</v>
      </c>
      <c r="P22" s="68">
        <f>O22*'dofinansowanie umów o pracę'!$F$6</f>
        <v>0</v>
      </c>
      <c r="R22" s="31"/>
      <c r="S22" s="28"/>
      <c r="T22" s="28"/>
      <c r="U22" s="29"/>
      <c r="V22" s="21">
        <f t="shared" si="0"/>
        <v>10</v>
      </c>
      <c r="W22" s="20"/>
      <c r="X22" s="31"/>
      <c r="Y22" s="31"/>
      <c r="Z22" s="31"/>
      <c r="AA22" s="31"/>
      <c r="AB22" s="31"/>
      <c r="AC22" s="31"/>
      <c r="AD22" s="13"/>
      <c r="AE22" s="13"/>
      <c r="AF22" s="13"/>
      <c r="AG22" s="13"/>
      <c r="AH22" s="13"/>
      <c r="AI22" s="13"/>
    </row>
    <row r="23" spans="1:35" customFormat="1">
      <c r="A23" s="54">
        <v>15</v>
      </c>
      <c r="B23" s="92"/>
      <c r="C23" s="92"/>
      <c r="D23" s="78"/>
      <c r="E23" s="79"/>
      <c r="F23" s="80"/>
      <c r="G23" s="81">
        <v>0</v>
      </c>
      <c r="H23" s="82">
        <v>0</v>
      </c>
      <c r="I23" s="82">
        <v>0</v>
      </c>
      <c r="J23" s="83">
        <v>1</v>
      </c>
      <c r="K23" s="82">
        <v>0</v>
      </c>
      <c r="L23" s="67">
        <f>ROUND(IF(H23&gt;=2600,2600*'dofinansowanie umów o pracę'!$D$8,H23*'dofinansowanie umów o pracę'!$D$8),2)</f>
        <v>0</v>
      </c>
      <c r="M23" s="68">
        <f>IFERROR(ROUND(IF(H23&gt;2600,I23/H23*2600,I23)*J23*'dofinansowanie umów o pracę'!$D$8,2),0)</f>
        <v>0</v>
      </c>
      <c r="N23" s="68">
        <f>ROUND(IF(H23&gt;2600,K23/H23*2600,K23)*J23*'dofinansowanie umów o pracę'!$D$8,2)</f>
        <v>0</v>
      </c>
      <c r="O23" s="68">
        <f t="shared" si="1"/>
        <v>0</v>
      </c>
      <c r="P23" s="68">
        <f>O23*'dofinansowanie umów o pracę'!$F$6</f>
        <v>0</v>
      </c>
      <c r="R23" s="31"/>
      <c r="S23" s="28"/>
      <c r="T23" s="28" t="s">
        <v>33</v>
      </c>
      <c r="U23" s="25">
        <f>SUM(M9:M257)</f>
        <v>0</v>
      </c>
      <c r="V23" s="21">
        <f t="shared" si="0"/>
        <v>10</v>
      </c>
      <c r="W23" s="20"/>
      <c r="X23" s="31"/>
      <c r="Y23" s="31"/>
      <c r="Z23" s="31"/>
      <c r="AA23" s="31"/>
      <c r="AB23" s="31"/>
      <c r="AC23" s="31"/>
      <c r="AD23" s="13"/>
      <c r="AE23" s="13"/>
      <c r="AF23" s="13"/>
      <c r="AG23" s="13"/>
      <c r="AH23" s="13"/>
      <c r="AI23" s="13"/>
    </row>
    <row r="24" spans="1:35" customFormat="1">
      <c r="A24" s="54">
        <v>16</v>
      </c>
      <c r="B24" s="92"/>
      <c r="C24" s="92"/>
      <c r="D24" s="78"/>
      <c r="E24" s="79"/>
      <c r="F24" s="80"/>
      <c r="G24" s="81">
        <v>0</v>
      </c>
      <c r="H24" s="82">
        <v>0</v>
      </c>
      <c r="I24" s="82">
        <v>0</v>
      </c>
      <c r="J24" s="83">
        <v>1</v>
      </c>
      <c r="K24" s="82">
        <v>0</v>
      </c>
      <c r="L24" s="67">
        <f>ROUND(IF(H24&gt;=2600,2600*'dofinansowanie umów o pracę'!$D$8,H24*'dofinansowanie umów o pracę'!$D$8),2)</f>
        <v>0</v>
      </c>
      <c r="M24" s="68">
        <f>IFERROR(ROUND(IF(H24&gt;2600,I24/H24*2600,I24)*J24*'dofinansowanie umów o pracę'!$D$8,2),0)</f>
        <v>0</v>
      </c>
      <c r="N24" s="68">
        <f>ROUND(IF(H24&gt;2600,K24/H24*2600,K24)*J24*'dofinansowanie umów o pracę'!$D$8,2)</f>
        <v>0</v>
      </c>
      <c r="O24" s="68">
        <f t="shared" si="1"/>
        <v>0</v>
      </c>
      <c r="P24" s="68">
        <f>O24*'dofinansowanie umów o pracę'!$F$6</f>
        <v>0</v>
      </c>
      <c r="R24" s="31"/>
      <c r="S24" s="28"/>
      <c r="T24" s="28" t="s">
        <v>34</v>
      </c>
      <c r="U24" s="26">
        <f>SUM(N9:N257)</f>
        <v>0</v>
      </c>
      <c r="V24" s="21">
        <f t="shared" si="0"/>
        <v>10</v>
      </c>
      <c r="W24" s="20"/>
      <c r="X24" s="31"/>
      <c r="Y24" s="31"/>
      <c r="Z24" s="31"/>
      <c r="AA24" s="31"/>
      <c r="AB24" s="31"/>
      <c r="AC24" s="31"/>
      <c r="AD24" s="13"/>
      <c r="AE24" s="13"/>
      <c r="AF24" s="13"/>
      <c r="AG24" s="13"/>
      <c r="AH24" s="13"/>
      <c r="AI24" s="13"/>
    </row>
    <row r="25" spans="1:35" customFormat="1">
      <c r="A25" s="54">
        <v>17</v>
      </c>
      <c r="B25" s="92"/>
      <c r="C25" s="92"/>
      <c r="D25" s="78"/>
      <c r="E25" s="79"/>
      <c r="F25" s="80"/>
      <c r="G25" s="81">
        <v>0</v>
      </c>
      <c r="H25" s="82">
        <v>0</v>
      </c>
      <c r="I25" s="82">
        <v>0</v>
      </c>
      <c r="J25" s="83">
        <v>1</v>
      </c>
      <c r="K25" s="82">
        <v>0</v>
      </c>
      <c r="L25" s="67">
        <f>ROUND(IF(H25&gt;=2600,2600*'dofinansowanie umów o pracę'!$D$8,H25*'dofinansowanie umów o pracę'!$D$8),2)</f>
        <v>0</v>
      </c>
      <c r="M25" s="68">
        <f>IFERROR(ROUND(IF(H25&gt;2600,I25/H25*2600,I25)*J25*'dofinansowanie umów o pracę'!$D$8,2),0)</f>
        <v>0</v>
      </c>
      <c r="N25" s="68">
        <f>ROUND(IF(H25&gt;2600,K25/H25*2600,K25)*J25*'dofinansowanie umów o pracę'!$D$8,2)</f>
        <v>0</v>
      </c>
      <c r="O25" s="68">
        <f t="shared" si="1"/>
        <v>0</v>
      </c>
      <c r="P25" s="68">
        <f>O25*'dofinansowanie umów o pracę'!$F$6</f>
        <v>0</v>
      </c>
      <c r="R25" s="31"/>
      <c r="S25" s="28"/>
      <c r="T25" s="28"/>
      <c r="U25" s="28"/>
      <c r="V25" s="21">
        <f t="shared" si="0"/>
        <v>10</v>
      </c>
      <c r="W25" s="20"/>
      <c r="X25" s="31"/>
      <c r="Y25" s="31"/>
      <c r="Z25" s="31"/>
      <c r="AA25" s="31"/>
      <c r="AB25" s="31"/>
      <c r="AC25" s="31"/>
      <c r="AD25" s="13"/>
      <c r="AE25" s="13"/>
      <c r="AF25" s="13"/>
      <c r="AG25" s="13"/>
      <c r="AH25" s="13"/>
      <c r="AI25" s="13"/>
    </row>
    <row r="26" spans="1:35" customFormat="1">
      <c r="A26" s="54">
        <v>18</v>
      </c>
      <c r="B26" s="92"/>
      <c r="C26" s="92"/>
      <c r="D26" s="78"/>
      <c r="E26" s="79"/>
      <c r="F26" s="80"/>
      <c r="G26" s="81">
        <v>0</v>
      </c>
      <c r="H26" s="82">
        <v>0</v>
      </c>
      <c r="I26" s="82">
        <v>0</v>
      </c>
      <c r="J26" s="83">
        <v>1</v>
      </c>
      <c r="K26" s="82">
        <v>0</v>
      </c>
      <c r="L26" s="67">
        <f>ROUND(IF(H26&gt;=2600,2600*'dofinansowanie umów o pracę'!$D$8,H26*'dofinansowanie umów o pracę'!$D$8),2)</f>
        <v>0</v>
      </c>
      <c r="M26" s="68">
        <f>IFERROR(ROUND(IF(H26&gt;2600,I26/H26*2600,I26)*J26*'dofinansowanie umów o pracę'!$D$8,2),0)</f>
        <v>0</v>
      </c>
      <c r="N26" s="68">
        <f>ROUND(IF(H26&gt;2600,K26/H26*2600,K26)*J26*'dofinansowanie umów o pracę'!$D$8,2)</f>
        <v>0</v>
      </c>
      <c r="O26" s="68">
        <f t="shared" si="1"/>
        <v>0</v>
      </c>
      <c r="P26" s="68">
        <f>O26*'dofinansowanie umów o pracę'!$F$6</f>
        <v>0</v>
      </c>
      <c r="R26" s="31"/>
      <c r="S26" s="28"/>
      <c r="T26" s="28"/>
      <c r="U26" s="28"/>
      <c r="V26" s="21">
        <f t="shared" si="0"/>
        <v>10</v>
      </c>
      <c r="W26" s="20"/>
      <c r="X26" s="31"/>
      <c r="Y26" s="31"/>
      <c r="Z26" s="31"/>
      <c r="AA26" s="31"/>
      <c r="AB26" s="31"/>
      <c r="AC26" s="31"/>
      <c r="AD26" s="13"/>
      <c r="AE26" s="13"/>
      <c r="AF26" s="13"/>
      <c r="AG26" s="13"/>
      <c r="AH26" s="13"/>
      <c r="AI26" s="13"/>
    </row>
    <row r="27" spans="1:35" customFormat="1">
      <c r="A27" s="54">
        <v>19</v>
      </c>
      <c r="B27" s="92"/>
      <c r="C27" s="92"/>
      <c r="D27" s="78"/>
      <c r="E27" s="79"/>
      <c r="F27" s="80"/>
      <c r="G27" s="81">
        <v>0</v>
      </c>
      <c r="H27" s="82">
        <v>0</v>
      </c>
      <c r="I27" s="82">
        <v>0</v>
      </c>
      <c r="J27" s="83">
        <v>1</v>
      </c>
      <c r="K27" s="82">
        <v>0</v>
      </c>
      <c r="L27" s="67">
        <f>ROUND(IF(H27&gt;=2600,2600*'dofinansowanie umów o pracę'!$D$8,H27*'dofinansowanie umów o pracę'!$D$8),2)</f>
        <v>0</v>
      </c>
      <c r="M27" s="68">
        <f>IFERROR(ROUND(IF(H27&gt;2600,I27/H27*2600,I27)*J27*'dofinansowanie umów o pracę'!$D$8,2),0)</f>
        <v>0</v>
      </c>
      <c r="N27" s="68">
        <f>ROUND(IF(H27&gt;2600,K27/H27*2600,K27)*J27*'dofinansowanie umów o pracę'!$D$8,2)</f>
        <v>0</v>
      </c>
      <c r="O27" s="68">
        <f t="shared" si="1"/>
        <v>0</v>
      </c>
      <c r="P27" s="68">
        <f>O27*'dofinansowanie umów o pracę'!$F$6</f>
        <v>0</v>
      </c>
      <c r="R27" s="31"/>
      <c r="S27" s="28"/>
      <c r="T27" s="28"/>
      <c r="U27" s="28"/>
      <c r="V27" s="21">
        <f t="shared" si="0"/>
        <v>10</v>
      </c>
      <c r="W27" s="20"/>
      <c r="X27" s="31"/>
      <c r="Y27" s="31"/>
      <c r="Z27" s="31"/>
      <c r="AA27" s="31"/>
      <c r="AB27" s="31"/>
      <c r="AC27" s="31"/>
      <c r="AD27" s="13"/>
      <c r="AE27" s="13"/>
      <c r="AF27" s="13"/>
      <c r="AG27" s="13"/>
      <c r="AH27" s="13"/>
      <c r="AI27" s="13"/>
    </row>
    <row r="28" spans="1:35" customFormat="1">
      <c r="A28" s="54">
        <v>20</v>
      </c>
      <c r="B28" s="92"/>
      <c r="C28" s="92"/>
      <c r="D28" s="78"/>
      <c r="E28" s="79"/>
      <c r="F28" s="80"/>
      <c r="G28" s="81">
        <v>0</v>
      </c>
      <c r="H28" s="82">
        <v>0</v>
      </c>
      <c r="I28" s="82">
        <v>0</v>
      </c>
      <c r="J28" s="83">
        <v>1</v>
      </c>
      <c r="K28" s="82">
        <v>0</v>
      </c>
      <c r="L28" s="67">
        <f>ROUND(IF(H28&gt;=2600,2600*'dofinansowanie umów o pracę'!$D$8,H28*'dofinansowanie umów o pracę'!$D$8),2)</f>
        <v>0</v>
      </c>
      <c r="M28" s="68">
        <f>IFERROR(ROUND(IF(H28&gt;2600,I28/H28*2600,I28)*J28*'dofinansowanie umów o pracę'!$D$8,2),0)</f>
        <v>0</v>
      </c>
      <c r="N28" s="68">
        <f>ROUND(IF(H28&gt;2600,K28/H28*2600,K28)*J28*'dofinansowanie umów o pracę'!$D$8,2)</f>
        <v>0</v>
      </c>
      <c r="O28" s="68">
        <f t="shared" si="1"/>
        <v>0</v>
      </c>
      <c r="P28" s="68">
        <f>O28*'dofinansowanie umów o pracę'!$F$6</f>
        <v>0</v>
      </c>
      <c r="R28" s="31"/>
      <c r="S28" s="21"/>
      <c r="T28" s="21"/>
      <c r="U28" s="21"/>
      <c r="V28" s="21">
        <f t="shared" si="0"/>
        <v>10</v>
      </c>
      <c r="W28" s="20"/>
      <c r="X28" s="31"/>
      <c r="Y28" s="31"/>
      <c r="Z28" s="31"/>
      <c r="AA28" s="31"/>
      <c r="AB28" s="13"/>
      <c r="AC28" s="13"/>
      <c r="AD28" s="13"/>
      <c r="AE28" s="13"/>
      <c r="AF28" s="13"/>
      <c r="AG28" s="13"/>
      <c r="AH28" s="13"/>
      <c r="AI28" s="13"/>
    </row>
    <row r="29" spans="1:35" customFormat="1">
      <c r="A29" s="54">
        <v>21</v>
      </c>
      <c r="B29" s="92"/>
      <c r="C29" s="92"/>
      <c r="D29" s="78"/>
      <c r="E29" s="79"/>
      <c r="F29" s="80"/>
      <c r="G29" s="81">
        <v>0</v>
      </c>
      <c r="H29" s="82">
        <v>0</v>
      </c>
      <c r="I29" s="82">
        <v>0</v>
      </c>
      <c r="J29" s="83">
        <v>1</v>
      </c>
      <c r="K29" s="82">
        <v>0</v>
      </c>
      <c r="L29" s="67">
        <f>ROUND(IF(H29&gt;=2600,2600*'dofinansowanie umów o pracę'!$D$8,H29*'dofinansowanie umów o pracę'!$D$8),2)</f>
        <v>0</v>
      </c>
      <c r="M29" s="68">
        <f>IFERROR(ROUND(IF(H29&gt;2600,I29/H29*2600,I29)*J29*'dofinansowanie umów o pracę'!$D$8,2),0)</f>
        <v>0</v>
      </c>
      <c r="N29" s="68">
        <f>ROUND(IF(H29&gt;2600,K29/H29*2600,K29)*J29*'dofinansowanie umów o pracę'!$D$8,2)</f>
        <v>0</v>
      </c>
      <c r="O29" s="68">
        <f t="shared" si="1"/>
        <v>0</v>
      </c>
      <c r="P29" s="68">
        <f>O29*'dofinansowanie umów o pracę'!$F$6</f>
        <v>0</v>
      </c>
      <c r="R29" s="31"/>
      <c r="S29" s="21"/>
      <c r="T29" s="21"/>
      <c r="U29" s="21"/>
      <c r="V29" s="21">
        <f t="shared" si="0"/>
        <v>10</v>
      </c>
      <c r="W29" s="20"/>
      <c r="X29" s="31"/>
      <c r="Y29" s="31"/>
      <c r="Z29" s="31"/>
      <c r="AA29" s="31"/>
      <c r="AB29" s="13"/>
      <c r="AC29" s="13"/>
      <c r="AD29" s="13"/>
      <c r="AE29" s="13"/>
      <c r="AF29" s="13"/>
      <c r="AG29" s="13"/>
      <c r="AH29" s="13"/>
      <c r="AI29" s="13"/>
    </row>
    <row r="30" spans="1:35" customFormat="1">
      <c r="A30" s="54">
        <v>22</v>
      </c>
      <c r="B30" s="92"/>
      <c r="C30" s="92"/>
      <c r="D30" s="78"/>
      <c r="E30" s="79"/>
      <c r="F30" s="80"/>
      <c r="G30" s="81">
        <v>0</v>
      </c>
      <c r="H30" s="82">
        <v>0</v>
      </c>
      <c r="I30" s="82">
        <v>0</v>
      </c>
      <c r="J30" s="83">
        <v>1</v>
      </c>
      <c r="K30" s="82">
        <v>0</v>
      </c>
      <c r="L30" s="67">
        <f>ROUND(IF(H30&gt;=2600,2600*'dofinansowanie umów o pracę'!$D$8,H30*'dofinansowanie umów o pracę'!$D$8),2)</f>
        <v>0</v>
      </c>
      <c r="M30" s="68">
        <f>IFERROR(ROUND(IF(H30&gt;2600,I30/H30*2600,I30)*J30*'dofinansowanie umów o pracę'!$D$8,2),0)</f>
        <v>0</v>
      </c>
      <c r="N30" s="68">
        <f>ROUND(IF(H30&gt;2600,K30/H30*2600,K30)*J30*'dofinansowanie umów o pracę'!$D$8,2)</f>
        <v>0</v>
      </c>
      <c r="O30" s="68">
        <f t="shared" si="1"/>
        <v>0</v>
      </c>
      <c r="P30" s="68">
        <f>O30*'dofinansowanie umów o pracę'!$F$6</f>
        <v>0</v>
      </c>
      <c r="R30" s="31"/>
      <c r="S30" s="21"/>
      <c r="T30" s="21"/>
      <c r="U30" s="21"/>
      <c r="V30" s="21">
        <f t="shared" si="0"/>
        <v>10</v>
      </c>
      <c r="W30" s="20"/>
      <c r="X30" s="31"/>
      <c r="Y30" s="31"/>
      <c r="Z30" s="31"/>
      <c r="AA30" s="31"/>
      <c r="AB30" s="13"/>
      <c r="AC30" s="13"/>
      <c r="AD30" s="13"/>
      <c r="AE30" s="13"/>
      <c r="AF30" s="13"/>
      <c r="AG30" s="13"/>
      <c r="AH30" s="13"/>
      <c r="AI30" s="13"/>
    </row>
    <row r="31" spans="1:35" customFormat="1">
      <c r="A31" s="54">
        <v>23</v>
      </c>
      <c r="B31" s="92"/>
      <c r="C31" s="92"/>
      <c r="D31" s="78"/>
      <c r="E31" s="79"/>
      <c r="F31" s="80"/>
      <c r="G31" s="81">
        <v>0</v>
      </c>
      <c r="H31" s="82">
        <v>0</v>
      </c>
      <c r="I31" s="82">
        <v>0</v>
      </c>
      <c r="J31" s="83">
        <v>1</v>
      </c>
      <c r="K31" s="82">
        <v>0</v>
      </c>
      <c r="L31" s="67">
        <f>ROUND(IF(H31&gt;=2600,2600*'dofinansowanie umów o pracę'!$D$8,H31*'dofinansowanie umów o pracę'!$D$8),2)</f>
        <v>0</v>
      </c>
      <c r="M31" s="68">
        <f>IFERROR(ROUND(IF(H31&gt;2600,I31/H31*2600,I31)*J31*'dofinansowanie umów o pracę'!$D$8,2),0)</f>
        <v>0</v>
      </c>
      <c r="N31" s="68">
        <f>ROUND(IF(H31&gt;2600,K31/H31*2600,K31)*J31*'dofinansowanie umów o pracę'!$D$8,2)</f>
        <v>0</v>
      </c>
      <c r="O31" s="68">
        <f t="shared" si="1"/>
        <v>0</v>
      </c>
      <c r="P31" s="68">
        <f>O31*'dofinansowanie umów o pracę'!$F$6</f>
        <v>0</v>
      </c>
      <c r="R31" s="31"/>
      <c r="S31" s="21"/>
      <c r="T31" s="21"/>
      <c r="U31" s="21"/>
      <c r="V31" s="21">
        <f t="shared" si="0"/>
        <v>10</v>
      </c>
      <c r="W31" s="20"/>
      <c r="X31" s="31"/>
      <c r="Y31" s="31"/>
      <c r="Z31" s="31"/>
      <c r="AA31" s="31"/>
      <c r="AB31" s="13"/>
      <c r="AC31" s="13"/>
      <c r="AD31" s="13"/>
      <c r="AE31" s="13"/>
      <c r="AF31" s="13"/>
      <c r="AG31" s="13"/>
      <c r="AH31" s="13"/>
      <c r="AI31" s="13"/>
    </row>
    <row r="32" spans="1:35" customFormat="1">
      <c r="A32" s="54">
        <v>24</v>
      </c>
      <c r="B32" s="92"/>
      <c r="C32" s="92"/>
      <c r="D32" s="78"/>
      <c r="E32" s="79"/>
      <c r="F32" s="80"/>
      <c r="G32" s="81">
        <v>0</v>
      </c>
      <c r="H32" s="82">
        <v>0</v>
      </c>
      <c r="I32" s="82">
        <v>0</v>
      </c>
      <c r="J32" s="83">
        <v>1</v>
      </c>
      <c r="K32" s="82">
        <v>0</v>
      </c>
      <c r="L32" s="67">
        <f>ROUND(IF(H32&gt;=2600,2600*'dofinansowanie umów o pracę'!$D$8,H32*'dofinansowanie umów o pracę'!$D$8),2)</f>
        <v>0</v>
      </c>
      <c r="M32" s="68">
        <f>IFERROR(ROUND(IF(H32&gt;2600,I32/H32*2600,I32)*J32*'dofinansowanie umów o pracę'!$D$8,2),0)</f>
        <v>0</v>
      </c>
      <c r="N32" s="68">
        <f>ROUND(IF(H32&gt;2600,K32/H32*2600,K32)*J32*'dofinansowanie umów o pracę'!$D$8,2)</f>
        <v>0</v>
      </c>
      <c r="O32" s="68">
        <f t="shared" si="1"/>
        <v>0</v>
      </c>
      <c r="P32" s="68">
        <f>O32*'dofinansowanie umów o pracę'!$F$6</f>
        <v>0</v>
      </c>
      <c r="R32" s="31"/>
      <c r="S32" s="21"/>
      <c r="T32" s="21"/>
      <c r="U32" s="21"/>
      <c r="V32" s="21">
        <f t="shared" si="0"/>
        <v>10</v>
      </c>
      <c r="W32" s="20"/>
      <c r="X32" s="31"/>
      <c r="Y32" s="31"/>
      <c r="Z32" s="31"/>
      <c r="AA32" s="31"/>
      <c r="AB32" s="13"/>
      <c r="AC32" s="13"/>
      <c r="AD32" s="13"/>
      <c r="AE32" s="13"/>
      <c r="AF32" s="13"/>
      <c r="AG32" s="13"/>
      <c r="AH32" s="13"/>
      <c r="AI32" s="13"/>
    </row>
    <row r="33" spans="1:35" customFormat="1">
      <c r="A33" s="54">
        <v>25</v>
      </c>
      <c r="B33" s="92"/>
      <c r="C33" s="92"/>
      <c r="D33" s="78"/>
      <c r="E33" s="79"/>
      <c r="F33" s="80"/>
      <c r="G33" s="81">
        <v>0</v>
      </c>
      <c r="H33" s="82">
        <v>0</v>
      </c>
      <c r="I33" s="82">
        <v>0</v>
      </c>
      <c r="J33" s="83">
        <v>1</v>
      </c>
      <c r="K33" s="82">
        <v>0</v>
      </c>
      <c r="L33" s="67">
        <f>ROUND(IF(H33&gt;=2600,2600*'dofinansowanie umów o pracę'!$D$8,H33*'dofinansowanie umów o pracę'!$D$8),2)</f>
        <v>0</v>
      </c>
      <c r="M33" s="68">
        <f>IFERROR(ROUND(IF(H33&gt;2600,I33/H33*2600,I33)*J33*'dofinansowanie umów o pracę'!$D$8,2),0)</f>
        <v>0</v>
      </c>
      <c r="N33" s="68">
        <f>ROUND(IF(H33&gt;2600,K33/H33*2600,K33)*J33*'dofinansowanie umów o pracę'!$D$8,2)</f>
        <v>0</v>
      </c>
      <c r="O33" s="68">
        <f t="shared" si="1"/>
        <v>0</v>
      </c>
      <c r="P33" s="68">
        <f>O33*'dofinansowanie umów o pracę'!$F$6</f>
        <v>0</v>
      </c>
      <c r="R33" s="20"/>
      <c r="S33" s="21"/>
      <c r="T33" s="21"/>
      <c r="U33" s="21"/>
      <c r="V33" s="21">
        <f t="shared" si="0"/>
        <v>10</v>
      </c>
      <c r="W33" s="20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customFormat="1">
      <c r="A34" s="54">
        <v>26</v>
      </c>
      <c r="B34" s="92"/>
      <c r="C34" s="92"/>
      <c r="D34" s="78"/>
      <c r="E34" s="79"/>
      <c r="F34" s="80"/>
      <c r="G34" s="81">
        <v>0</v>
      </c>
      <c r="H34" s="82">
        <v>0</v>
      </c>
      <c r="I34" s="82">
        <v>0</v>
      </c>
      <c r="J34" s="83">
        <v>1</v>
      </c>
      <c r="K34" s="82">
        <v>0</v>
      </c>
      <c r="L34" s="67">
        <f>ROUND(IF(H34&gt;=2600,2600*'dofinansowanie umów o pracę'!$D$8,H34*'dofinansowanie umów o pracę'!$D$8),2)</f>
        <v>0</v>
      </c>
      <c r="M34" s="68">
        <f>IFERROR(ROUND(IF(H34&gt;2600,I34/H34*2600,I34)*J34*'dofinansowanie umów o pracę'!$D$8,2),0)</f>
        <v>0</v>
      </c>
      <c r="N34" s="68">
        <f>ROUND(IF(H34&gt;2600,K34/H34*2600,K34)*J34*'dofinansowanie umów o pracę'!$D$8,2)</f>
        <v>0</v>
      </c>
      <c r="O34" s="68">
        <f t="shared" si="1"/>
        <v>0</v>
      </c>
      <c r="P34" s="68">
        <f>O34*'dofinansowanie umów o pracę'!$F$6</f>
        <v>0</v>
      </c>
      <c r="R34" s="20"/>
      <c r="S34" s="21"/>
      <c r="T34" s="21"/>
      <c r="U34" s="21"/>
      <c r="V34" s="21">
        <f t="shared" si="0"/>
        <v>10</v>
      </c>
      <c r="W34" s="20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customFormat="1">
      <c r="A35" s="54">
        <v>27</v>
      </c>
      <c r="B35" s="92"/>
      <c r="C35" s="92"/>
      <c r="D35" s="78"/>
      <c r="E35" s="79"/>
      <c r="F35" s="80"/>
      <c r="G35" s="81">
        <v>0</v>
      </c>
      <c r="H35" s="82">
        <v>0</v>
      </c>
      <c r="I35" s="82">
        <v>0</v>
      </c>
      <c r="J35" s="83">
        <v>1</v>
      </c>
      <c r="K35" s="82">
        <v>0</v>
      </c>
      <c r="L35" s="67">
        <f>ROUND(IF(H35&gt;=2600,2600*'dofinansowanie umów o pracę'!$D$8,H35*'dofinansowanie umów o pracę'!$D$8),2)</f>
        <v>0</v>
      </c>
      <c r="M35" s="68">
        <f>IFERROR(ROUND(IF(H35&gt;2600,I35/H35*2600,I35)*J35*'dofinansowanie umów o pracę'!$D$8,2),0)</f>
        <v>0</v>
      </c>
      <c r="N35" s="68">
        <f>ROUND(IF(H35&gt;2600,K35/H35*2600,K35)*J35*'dofinansowanie umów o pracę'!$D$8,2)</f>
        <v>0</v>
      </c>
      <c r="O35" s="68">
        <f t="shared" si="1"/>
        <v>0</v>
      </c>
      <c r="P35" s="68">
        <f>O35*'dofinansowanie umów o pracę'!$F$6</f>
        <v>0</v>
      </c>
      <c r="R35" s="20"/>
      <c r="S35" s="21"/>
      <c r="T35" s="21"/>
      <c r="U35" s="21"/>
      <c r="V35" s="21">
        <f t="shared" si="0"/>
        <v>10</v>
      </c>
      <c r="W35" s="20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35" customFormat="1">
      <c r="A36" s="54">
        <v>28</v>
      </c>
      <c r="B36" s="92"/>
      <c r="C36" s="92"/>
      <c r="D36" s="78"/>
      <c r="E36" s="79"/>
      <c r="F36" s="80"/>
      <c r="G36" s="81">
        <v>0</v>
      </c>
      <c r="H36" s="82">
        <v>0</v>
      </c>
      <c r="I36" s="82">
        <v>0</v>
      </c>
      <c r="J36" s="83">
        <v>1</v>
      </c>
      <c r="K36" s="82">
        <v>0</v>
      </c>
      <c r="L36" s="67">
        <f>ROUND(IF(H36&gt;=2600,2600*'dofinansowanie umów o pracę'!$D$8,H36*'dofinansowanie umów o pracę'!$D$8),2)</f>
        <v>0</v>
      </c>
      <c r="M36" s="68">
        <f>IFERROR(ROUND(IF(H36&gt;2600,I36/H36*2600,I36)*J36*'dofinansowanie umów o pracę'!$D$8,2),0)</f>
        <v>0</v>
      </c>
      <c r="N36" s="68">
        <f>ROUND(IF(H36&gt;2600,K36/H36*2600,K36)*J36*'dofinansowanie umów o pracę'!$D$8,2)</f>
        <v>0</v>
      </c>
      <c r="O36" s="68">
        <f t="shared" si="1"/>
        <v>0</v>
      </c>
      <c r="P36" s="68">
        <f>O36*'dofinansowanie umów o pracę'!$F$6</f>
        <v>0</v>
      </c>
      <c r="R36" s="20"/>
      <c r="S36" s="21"/>
      <c r="T36" s="21"/>
      <c r="U36" s="21"/>
      <c r="V36" s="21">
        <f t="shared" si="0"/>
        <v>10</v>
      </c>
      <c r="W36" s="20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customFormat="1">
      <c r="A37" s="54">
        <v>29</v>
      </c>
      <c r="B37" s="92"/>
      <c r="C37" s="92"/>
      <c r="D37" s="78"/>
      <c r="E37" s="79"/>
      <c r="F37" s="80"/>
      <c r="G37" s="81">
        <v>0</v>
      </c>
      <c r="H37" s="82">
        <v>0</v>
      </c>
      <c r="I37" s="82">
        <v>0</v>
      </c>
      <c r="J37" s="83">
        <v>1</v>
      </c>
      <c r="K37" s="82">
        <v>0</v>
      </c>
      <c r="L37" s="67">
        <f>ROUND(IF(H37&gt;=2600,2600*'dofinansowanie umów o pracę'!$D$8,H37*'dofinansowanie umów o pracę'!$D$8),2)</f>
        <v>0</v>
      </c>
      <c r="M37" s="68">
        <f>IFERROR(ROUND(IF(H37&gt;2600,I37/H37*2600,I37)*J37*'dofinansowanie umów o pracę'!$D$8,2),0)</f>
        <v>0</v>
      </c>
      <c r="N37" s="68">
        <f>ROUND(IF(H37&gt;2600,K37/H37*2600,K37)*J37*'dofinansowanie umów o pracę'!$D$8,2)</f>
        <v>0</v>
      </c>
      <c r="O37" s="68">
        <f t="shared" si="1"/>
        <v>0</v>
      </c>
      <c r="P37" s="68">
        <f>O37*'dofinansowanie umów o pracę'!$F$6</f>
        <v>0</v>
      </c>
      <c r="R37" s="20"/>
      <c r="S37" s="21"/>
      <c r="T37" s="21"/>
      <c r="U37" s="21"/>
      <c r="V37" s="21">
        <f t="shared" si="0"/>
        <v>10</v>
      </c>
      <c r="W37" s="20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customFormat="1">
      <c r="A38" s="54">
        <v>30</v>
      </c>
      <c r="B38" s="92"/>
      <c r="C38" s="92"/>
      <c r="D38" s="78"/>
      <c r="E38" s="79"/>
      <c r="F38" s="80"/>
      <c r="G38" s="81">
        <v>0</v>
      </c>
      <c r="H38" s="82">
        <v>0</v>
      </c>
      <c r="I38" s="82">
        <v>0</v>
      </c>
      <c r="J38" s="83">
        <v>1</v>
      </c>
      <c r="K38" s="82">
        <v>0</v>
      </c>
      <c r="L38" s="67">
        <f>ROUND(IF(H38&gt;=2600,2600*'dofinansowanie umów o pracę'!$D$8,H38*'dofinansowanie umów o pracę'!$D$8),2)</f>
        <v>0</v>
      </c>
      <c r="M38" s="68">
        <f>IFERROR(ROUND(IF(H38&gt;2600,I38/H38*2600,I38)*J38*'dofinansowanie umów o pracę'!$D$8,2),0)</f>
        <v>0</v>
      </c>
      <c r="N38" s="68">
        <f>ROUND(IF(H38&gt;2600,K38/H38*2600,K38)*J38*'dofinansowanie umów o pracę'!$D$8,2)</f>
        <v>0</v>
      </c>
      <c r="O38" s="68">
        <f t="shared" si="1"/>
        <v>0</v>
      </c>
      <c r="P38" s="68">
        <f>O38*'dofinansowanie umów o pracę'!$F$6</f>
        <v>0</v>
      </c>
      <c r="R38" s="20"/>
      <c r="S38" s="21"/>
      <c r="T38" s="21"/>
      <c r="U38" s="21"/>
      <c r="V38" s="21">
        <f t="shared" si="0"/>
        <v>10</v>
      </c>
      <c r="W38" s="20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customFormat="1">
      <c r="A39" s="54">
        <v>31</v>
      </c>
      <c r="B39" s="92"/>
      <c r="C39" s="92"/>
      <c r="D39" s="78"/>
      <c r="E39" s="79"/>
      <c r="F39" s="80"/>
      <c r="G39" s="81">
        <v>0</v>
      </c>
      <c r="H39" s="82">
        <v>0</v>
      </c>
      <c r="I39" s="82">
        <v>0</v>
      </c>
      <c r="J39" s="83">
        <v>1</v>
      </c>
      <c r="K39" s="82">
        <v>0</v>
      </c>
      <c r="L39" s="67">
        <f>ROUND(IF(H39&gt;=2600,2600*'dofinansowanie umów o pracę'!$D$8,H39*'dofinansowanie umów o pracę'!$D$8),2)</f>
        <v>0</v>
      </c>
      <c r="M39" s="68">
        <f>IFERROR(ROUND(IF(H39&gt;2600,I39/H39*2600,I39)*J39*'dofinansowanie umów o pracę'!$D$8,2),0)</f>
        <v>0</v>
      </c>
      <c r="N39" s="68">
        <f>ROUND(IF(H39&gt;2600,K39/H39*2600,K39)*J39*'dofinansowanie umów o pracę'!$D$8,2)</f>
        <v>0</v>
      </c>
      <c r="O39" s="68">
        <f t="shared" si="1"/>
        <v>0</v>
      </c>
      <c r="P39" s="68">
        <f>O39*'dofinansowanie umów o pracę'!$F$6</f>
        <v>0</v>
      </c>
      <c r="R39" s="20"/>
      <c r="S39" s="21"/>
      <c r="T39" s="21"/>
      <c r="U39" s="21"/>
      <c r="V39" s="21">
        <f t="shared" si="0"/>
        <v>10</v>
      </c>
      <c r="W39" s="20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customFormat="1">
      <c r="A40" s="54">
        <v>32</v>
      </c>
      <c r="B40" s="92"/>
      <c r="C40" s="92"/>
      <c r="D40" s="78"/>
      <c r="E40" s="79"/>
      <c r="F40" s="80"/>
      <c r="G40" s="81">
        <v>0</v>
      </c>
      <c r="H40" s="82">
        <v>0</v>
      </c>
      <c r="I40" s="82">
        <v>0</v>
      </c>
      <c r="J40" s="83">
        <v>1</v>
      </c>
      <c r="K40" s="82">
        <v>0</v>
      </c>
      <c r="L40" s="67">
        <f>ROUND(IF(H40&gt;=2600,2600*'dofinansowanie umów o pracę'!$D$8,H40*'dofinansowanie umów o pracę'!$D$8),2)</f>
        <v>0</v>
      </c>
      <c r="M40" s="68">
        <f>IFERROR(ROUND(IF(H40&gt;2600,I40/H40*2600,I40)*J40*'dofinansowanie umów o pracę'!$D$8,2),0)</f>
        <v>0</v>
      </c>
      <c r="N40" s="68">
        <f>ROUND(IF(H40&gt;2600,K40/H40*2600,K40)*J40*'dofinansowanie umów o pracę'!$D$8,2)</f>
        <v>0</v>
      </c>
      <c r="O40" s="68">
        <f t="shared" si="1"/>
        <v>0</v>
      </c>
      <c r="P40" s="68">
        <f>O40*'dofinansowanie umów o pracę'!$F$6</f>
        <v>0</v>
      </c>
      <c r="R40" s="13"/>
      <c r="S40" s="21"/>
      <c r="T40" s="21"/>
      <c r="U40" s="21"/>
      <c r="V40" s="21">
        <f t="shared" si="0"/>
        <v>10</v>
      </c>
      <c r="W40" s="20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customFormat="1">
      <c r="A41" s="54">
        <v>33</v>
      </c>
      <c r="B41" s="92"/>
      <c r="C41" s="92"/>
      <c r="D41" s="78"/>
      <c r="E41" s="79"/>
      <c r="F41" s="80"/>
      <c r="G41" s="81">
        <v>0</v>
      </c>
      <c r="H41" s="82">
        <v>0</v>
      </c>
      <c r="I41" s="82">
        <v>0</v>
      </c>
      <c r="J41" s="83">
        <v>1</v>
      </c>
      <c r="K41" s="82">
        <v>0</v>
      </c>
      <c r="L41" s="67">
        <f>ROUND(IF(H41&gt;=2600,2600*'dofinansowanie umów o pracę'!$D$8,H41*'dofinansowanie umów o pracę'!$D$8),2)</f>
        <v>0</v>
      </c>
      <c r="M41" s="68">
        <f>IFERROR(ROUND(IF(H41&gt;2600,I41/H41*2600,I41)*J41*'dofinansowanie umów o pracę'!$D$8,2),0)</f>
        <v>0</v>
      </c>
      <c r="N41" s="68">
        <f>ROUND(IF(H41&gt;2600,K41/H41*2600,K41)*J41*'dofinansowanie umów o pracę'!$D$8,2)</f>
        <v>0</v>
      </c>
      <c r="O41" s="68">
        <f t="shared" si="1"/>
        <v>0</v>
      </c>
      <c r="P41" s="68">
        <f>O41*'dofinansowanie umów o pracę'!$F$6</f>
        <v>0</v>
      </c>
      <c r="R41" s="13"/>
      <c r="S41" s="21"/>
      <c r="T41" s="21"/>
      <c r="U41" s="21"/>
      <c r="V41" s="21">
        <f t="shared" si="0"/>
        <v>10</v>
      </c>
      <c r="W41" s="20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customFormat="1">
      <c r="A42" s="54">
        <v>34</v>
      </c>
      <c r="B42" s="92"/>
      <c r="C42" s="92"/>
      <c r="D42" s="78"/>
      <c r="E42" s="79"/>
      <c r="F42" s="80"/>
      <c r="G42" s="81">
        <v>0</v>
      </c>
      <c r="H42" s="82">
        <v>0</v>
      </c>
      <c r="I42" s="82">
        <v>0</v>
      </c>
      <c r="J42" s="83">
        <v>1</v>
      </c>
      <c r="K42" s="82">
        <v>0</v>
      </c>
      <c r="L42" s="67">
        <f>ROUND(IF(H42&gt;=2600,2600*'dofinansowanie umów o pracę'!$D$8,H42*'dofinansowanie umów o pracę'!$D$8),2)</f>
        <v>0</v>
      </c>
      <c r="M42" s="68">
        <f>IFERROR(ROUND(IF(H42&gt;2600,I42/H42*2600,I42)*J42*'dofinansowanie umów o pracę'!$D$8,2),0)</f>
        <v>0</v>
      </c>
      <c r="N42" s="68">
        <f>ROUND(IF(H42&gt;2600,K42/H42*2600,K42)*J42*'dofinansowanie umów o pracę'!$D$8,2)</f>
        <v>0</v>
      </c>
      <c r="O42" s="68">
        <f t="shared" si="1"/>
        <v>0</v>
      </c>
      <c r="P42" s="68">
        <f>O42*'dofinansowanie umów o pracę'!$F$6</f>
        <v>0</v>
      </c>
      <c r="R42" s="13"/>
      <c r="S42" s="21"/>
      <c r="T42" s="21"/>
      <c r="U42" s="21"/>
      <c r="V42" s="21">
        <f t="shared" si="0"/>
        <v>10</v>
      </c>
      <c r="W42" s="20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1:35" customFormat="1">
      <c r="A43" s="54">
        <v>35</v>
      </c>
      <c r="B43" s="92"/>
      <c r="C43" s="92"/>
      <c r="D43" s="78"/>
      <c r="E43" s="79"/>
      <c r="F43" s="80"/>
      <c r="G43" s="81">
        <v>0</v>
      </c>
      <c r="H43" s="82">
        <v>0</v>
      </c>
      <c r="I43" s="82">
        <v>0</v>
      </c>
      <c r="J43" s="83">
        <v>1</v>
      </c>
      <c r="K43" s="82">
        <v>0</v>
      </c>
      <c r="L43" s="67">
        <f>ROUND(IF(H43&gt;=2600,2600*'dofinansowanie umów o pracę'!$D$8,H43*'dofinansowanie umów o pracę'!$D$8),2)</f>
        <v>0</v>
      </c>
      <c r="M43" s="68">
        <f>IFERROR(ROUND(IF(H43&gt;2600,I43/H43*2600,I43)*J43*'dofinansowanie umów o pracę'!$D$8,2),0)</f>
        <v>0</v>
      </c>
      <c r="N43" s="68">
        <f>ROUND(IF(H43&gt;2600,K43/H43*2600,K43)*J43*'dofinansowanie umów o pracę'!$D$8,2)</f>
        <v>0</v>
      </c>
      <c r="O43" s="68">
        <f t="shared" si="1"/>
        <v>0</v>
      </c>
      <c r="P43" s="68">
        <f>O43*'dofinansowanie umów o pracę'!$F$6</f>
        <v>0</v>
      </c>
      <c r="R43" s="13"/>
      <c r="S43" s="21"/>
      <c r="T43" s="21"/>
      <c r="U43" s="21"/>
      <c r="V43" s="21">
        <f t="shared" si="0"/>
        <v>10</v>
      </c>
      <c r="W43" s="20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customFormat="1">
      <c r="A44" s="54">
        <v>36</v>
      </c>
      <c r="B44" s="92"/>
      <c r="C44" s="92"/>
      <c r="D44" s="78"/>
      <c r="E44" s="79"/>
      <c r="F44" s="80"/>
      <c r="G44" s="81">
        <v>0</v>
      </c>
      <c r="H44" s="82">
        <v>0</v>
      </c>
      <c r="I44" s="82">
        <v>0</v>
      </c>
      <c r="J44" s="83">
        <v>1</v>
      </c>
      <c r="K44" s="82">
        <v>0</v>
      </c>
      <c r="L44" s="67">
        <f>ROUND(IF(H44&gt;=2600,2600*'dofinansowanie umów o pracę'!$D$8,H44*'dofinansowanie umów o pracę'!$D$8),2)</f>
        <v>0</v>
      </c>
      <c r="M44" s="68">
        <f>IFERROR(ROUND(IF(H44&gt;2600,I44/H44*2600,I44)*J44*'dofinansowanie umów o pracę'!$D$8,2),0)</f>
        <v>0</v>
      </c>
      <c r="N44" s="68">
        <f>ROUND(IF(H44&gt;2600,K44/H44*2600,K44)*J44*'dofinansowanie umów o pracę'!$D$8,2)</f>
        <v>0</v>
      </c>
      <c r="O44" s="68">
        <f t="shared" si="1"/>
        <v>0</v>
      </c>
      <c r="P44" s="68">
        <f>O44*'dofinansowanie umów o pracę'!$F$6</f>
        <v>0</v>
      </c>
      <c r="R44" s="13"/>
      <c r="S44" s="21"/>
      <c r="T44" s="21"/>
      <c r="U44" s="21"/>
      <c r="V44" s="21">
        <f t="shared" si="0"/>
        <v>10</v>
      </c>
      <c r="W44" s="20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1:35" customFormat="1">
      <c r="A45" s="54">
        <v>37</v>
      </c>
      <c r="B45" s="92"/>
      <c r="C45" s="92"/>
      <c r="D45" s="78"/>
      <c r="E45" s="79"/>
      <c r="F45" s="80"/>
      <c r="G45" s="81">
        <v>0</v>
      </c>
      <c r="H45" s="82">
        <v>0</v>
      </c>
      <c r="I45" s="82">
        <v>0</v>
      </c>
      <c r="J45" s="83">
        <v>1</v>
      </c>
      <c r="K45" s="82">
        <v>0</v>
      </c>
      <c r="L45" s="67">
        <f>ROUND(IF(H45&gt;=2600,2600*'dofinansowanie umów o pracę'!$D$8,H45*'dofinansowanie umów o pracę'!$D$8),2)</f>
        <v>0</v>
      </c>
      <c r="M45" s="68">
        <f>IFERROR(ROUND(IF(H45&gt;2600,I45/H45*2600,I45)*J45*'dofinansowanie umów o pracę'!$D$8,2),0)</f>
        <v>0</v>
      </c>
      <c r="N45" s="68">
        <f>ROUND(IF(H45&gt;2600,K45/H45*2600,K45)*J45*'dofinansowanie umów o pracę'!$D$8,2)</f>
        <v>0</v>
      </c>
      <c r="O45" s="68">
        <f t="shared" si="1"/>
        <v>0</v>
      </c>
      <c r="P45" s="68">
        <f>O45*'dofinansowanie umów o pracę'!$F$6</f>
        <v>0</v>
      </c>
      <c r="R45" s="13"/>
      <c r="S45" s="21"/>
      <c r="T45" s="21"/>
      <c r="U45" s="21"/>
      <c r="V45" s="21">
        <f t="shared" si="0"/>
        <v>10</v>
      </c>
      <c r="W45" s="20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1:35" customFormat="1">
      <c r="A46" s="54">
        <v>38</v>
      </c>
      <c r="B46" s="92"/>
      <c r="C46" s="92"/>
      <c r="D46" s="78"/>
      <c r="E46" s="79"/>
      <c r="F46" s="80"/>
      <c r="G46" s="81">
        <v>0</v>
      </c>
      <c r="H46" s="82">
        <v>0</v>
      </c>
      <c r="I46" s="82">
        <v>0</v>
      </c>
      <c r="J46" s="83">
        <v>1</v>
      </c>
      <c r="K46" s="82">
        <v>0</v>
      </c>
      <c r="L46" s="67">
        <f>ROUND(IF(H46&gt;=2600,2600*'dofinansowanie umów o pracę'!$D$8,H46*'dofinansowanie umów o pracę'!$D$8),2)</f>
        <v>0</v>
      </c>
      <c r="M46" s="68">
        <f>IFERROR(ROUND(IF(H46&gt;2600,I46/H46*2600,I46)*J46*'dofinansowanie umów o pracę'!$D$8,2),0)</f>
        <v>0</v>
      </c>
      <c r="N46" s="68">
        <f>ROUND(IF(H46&gt;2600,K46/H46*2600,K46)*J46*'dofinansowanie umów o pracę'!$D$8,2)</f>
        <v>0</v>
      </c>
      <c r="O46" s="68">
        <f t="shared" si="1"/>
        <v>0</v>
      </c>
      <c r="P46" s="68">
        <f>O46*'dofinansowanie umów o pracę'!$F$6</f>
        <v>0</v>
      </c>
      <c r="R46" s="13"/>
      <c r="S46" s="21"/>
      <c r="T46" s="21"/>
      <c r="U46" s="21"/>
      <c r="V46" s="21">
        <f t="shared" si="0"/>
        <v>10</v>
      </c>
      <c r="W46" s="20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customFormat="1">
      <c r="A47" s="54">
        <v>39</v>
      </c>
      <c r="B47" s="92"/>
      <c r="C47" s="92"/>
      <c r="D47" s="78"/>
      <c r="E47" s="79"/>
      <c r="F47" s="80"/>
      <c r="G47" s="81">
        <v>0</v>
      </c>
      <c r="H47" s="82">
        <v>0</v>
      </c>
      <c r="I47" s="82">
        <v>0</v>
      </c>
      <c r="J47" s="83">
        <v>1</v>
      </c>
      <c r="K47" s="82">
        <v>0</v>
      </c>
      <c r="L47" s="67">
        <f>ROUND(IF(H47&gt;=2600,2600*'dofinansowanie umów o pracę'!$D$8,H47*'dofinansowanie umów o pracę'!$D$8),2)</f>
        <v>0</v>
      </c>
      <c r="M47" s="68">
        <f>IFERROR(ROUND(IF(H47&gt;2600,I47/H47*2600,I47)*J47*'dofinansowanie umów o pracę'!$D$8,2),0)</f>
        <v>0</v>
      </c>
      <c r="N47" s="68">
        <f>ROUND(IF(H47&gt;2600,K47/H47*2600,K47)*J47*'dofinansowanie umów o pracę'!$D$8,2)</f>
        <v>0</v>
      </c>
      <c r="O47" s="68">
        <f t="shared" si="1"/>
        <v>0</v>
      </c>
      <c r="P47" s="68">
        <f>O47*'dofinansowanie umów o pracę'!$F$6</f>
        <v>0</v>
      </c>
      <c r="R47" s="13"/>
      <c r="S47" s="21"/>
      <c r="T47" s="21"/>
      <c r="U47" s="21"/>
      <c r="V47" s="21">
        <f t="shared" si="0"/>
        <v>10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</row>
    <row r="48" spans="1:35" customFormat="1">
      <c r="A48" s="54">
        <v>40</v>
      </c>
      <c r="B48" s="92"/>
      <c r="C48" s="92"/>
      <c r="D48" s="78"/>
      <c r="E48" s="79"/>
      <c r="F48" s="80"/>
      <c r="G48" s="81">
        <v>0</v>
      </c>
      <c r="H48" s="82">
        <v>0</v>
      </c>
      <c r="I48" s="82">
        <v>0</v>
      </c>
      <c r="J48" s="83">
        <v>1</v>
      </c>
      <c r="K48" s="82">
        <v>0</v>
      </c>
      <c r="L48" s="67">
        <f>ROUND(IF(H48&gt;=2600,2600*'dofinansowanie umów o pracę'!$D$8,H48*'dofinansowanie umów o pracę'!$D$8),2)</f>
        <v>0</v>
      </c>
      <c r="M48" s="68">
        <f>IFERROR(ROUND(IF(H48&gt;2600,I48/H48*2600,I48)*J48*'dofinansowanie umów o pracę'!$D$8,2),0)</f>
        <v>0</v>
      </c>
      <c r="N48" s="68">
        <f>ROUND(IF(H48&gt;2600,K48/H48*2600,K48)*J48*'dofinansowanie umów o pracę'!$D$8,2)</f>
        <v>0</v>
      </c>
      <c r="O48" s="68">
        <f t="shared" si="1"/>
        <v>0</v>
      </c>
      <c r="P48" s="68">
        <f>O48*'dofinansowanie umów o pracę'!$F$6</f>
        <v>0</v>
      </c>
      <c r="R48" s="13"/>
      <c r="S48" s="21"/>
      <c r="T48" s="21"/>
      <c r="U48" s="21"/>
      <c r="V48" s="21">
        <f t="shared" si="0"/>
        <v>10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customFormat="1">
      <c r="A49" s="54">
        <v>41</v>
      </c>
      <c r="B49" s="92"/>
      <c r="C49" s="92"/>
      <c r="D49" s="78"/>
      <c r="E49" s="79"/>
      <c r="F49" s="80"/>
      <c r="G49" s="81">
        <v>0</v>
      </c>
      <c r="H49" s="82">
        <v>0</v>
      </c>
      <c r="I49" s="82">
        <v>0</v>
      </c>
      <c r="J49" s="83">
        <v>1</v>
      </c>
      <c r="K49" s="82">
        <v>0</v>
      </c>
      <c r="L49" s="67">
        <f>ROUND(IF(H49&gt;=2600,2600*'dofinansowanie umów o pracę'!$D$8,H49*'dofinansowanie umów o pracę'!$D$8),2)</f>
        <v>0</v>
      </c>
      <c r="M49" s="68">
        <f>IFERROR(ROUND(IF(H49&gt;2600,I49/H49*2600,I49)*J49*'dofinansowanie umów o pracę'!$D$8,2),0)</f>
        <v>0</v>
      </c>
      <c r="N49" s="68">
        <f>ROUND(IF(H49&gt;2600,K49/H49*2600,K49)*J49*'dofinansowanie umów o pracę'!$D$8,2)</f>
        <v>0</v>
      </c>
      <c r="O49" s="68">
        <f t="shared" si="1"/>
        <v>0</v>
      </c>
      <c r="P49" s="68">
        <f>O49*'dofinansowanie umów o pracę'!$F$6</f>
        <v>0</v>
      </c>
      <c r="R49" s="13"/>
      <c r="S49" s="21"/>
      <c r="T49" s="21"/>
      <c r="U49" s="21"/>
      <c r="V49" s="21">
        <f t="shared" si="0"/>
        <v>10</v>
      </c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customFormat="1">
      <c r="A50" s="54">
        <v>42</v>
      </c>
      <c r="B50" s="92"/>
      <c r="C50" s="92"/>
      <c r="D50" s="78"/>
      <c r="E50" s="79"/>
      <c r="F50" s="80"/>
      <c r="G50" s="81">
        <v>0</v>
      </c>
      <c r="H50" s="82">
        <v>0</v>
      </c>
      <c r="I50" s="82">
        <v>0</v>
      </c>
      <c r="J50" s="83">
        <v>1</v>
      </c>
      <c r="K50" s="82">
        <v>0</v>
      </c>
      <c r="L50" s="67">
        <f>ROUND(IF(H50&gt;=2600,2600*'dofinansowanie umów o pracę'!$D$8,H50*'dofinansowanie umów o pracę'!$D$8),2)</f>
        <v>0</v>
      </c>
      <c r="M50" s="68">
        <f>IFERROR(ROUND(IF(H50&gt;2600,I50/H50*2600,I50)*J50*'dofinansowanie umów o pracę'!$D$8,2),0)</f>
        <v>0</v>
      </c>
      <c r="N50" s="68">
        <f>ROUND(IF(H50&gt;2600,K50/H50*2600,K50)*J50*'dofinansowanie umów o pracę'!$D$8,2)</f>
        <v>0</v>
      </c>
      <c r="O50" s="68">
        <f t="shared" si="1"/>
        <v>0</v>
      </c>
      <c r="P50" s="68">
        <f>O50*'dofinansowanie umów o pracę'!$F$6</f>
        <v>0</v>
      </c>
      <c r="R50" s="13"/>
      <c r="S50" s="21"/>
      <c r="T50" s="21"/>
      <c r="U50" s="21"/>
      <c r="V50" s="21">
        <f t="shared" si="0"/>
        <v>10</v>
      </c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customFormat="1">
      <c r="A51" s="54">
        <v>43</v>
      </c>
      <c r="B51" s="92"/>
      <c r="C51" s="92"/>
      <c r="D51" s="78"/>
      <c r="E51" s="79"/>
      <c r="F51" s="80"/>
      <c r="G51" s="81">
        <v>0</v>
      </c>
      <c r="H51" s="82">
        <v>0</v>
      </c>
      <c r="I51" s="82">
        <v>0</v>
      </c>
      <c r="J51" s="83">
        <v>1</v>
      </c>
      <c r="K51" s="82">
        <v>0</v>
      </c>
      <c r="L51" s="67">
        <f>ROUND(IF(H51&gt;=2600,2600*'dofinansowanie umów o pracę'!$D$8,H51*'dofinansowanie umów o pracę'!$D$8),2)</f>
        <v>0</v>
      </c>
      <c r="M51" s="68">
        <f>IFERROR(ROUND(IF(H51&gt;2600,I51/H51*2600,I51)*J51*'dofinansowanie umów o pracę'!$D$8,2),0)</f>
        <v>0</v>
      </c>
      <c r="N51" s="68">
        <f>ROUND(IF(H51&gt;2600,K51/H51*2600,K51)*J51*'dofinansowanie umów o pracę'!$D$8,2)</f>
        <v>0</v>
      </c>
      <c r="O51" s="68">
        <f t="shared" si="1"/>
        <v>0</v>
      </c>
      <c r="P51" s="68">
        <f>O51*'dofinansowanie umów o pracę'!$F$6</f>
        <v>0</v>
      </c>
      <c r="R51" s="13"/>
      <c r="S51" s="21"/>
      <c r="T51" s="21"/>
      <c r="U51" s="21"/>
      <c r="V51" s="21">
        <f t="shared" si="0"/>
        <v>10</v>
      </c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customFormat="1">
      <c r="A52" s="54">
        <v>44</v>
      </c>
      <c r="B52" s="92"/>
      <c r="C52" s="92"/>
      <c r="D52" s="78"/>
      <c r="E52" s="79"/>
      <c r="F52" s="80"/>
      <c r="G52" s="81">
        <v>0</v>
      </c>
      <c r="H52" s="82">
        <v>0</v>
      </c>
      <c r="I52" s="82">
        <v>0</v>
      </c>
      <c r="J52" s="83">
        <v>1</v>
      </c>
      <c r="K52" s="82">
        <v>0</v>
      </c>
      <c r="L52" s="67">
        <f>ROUND(IF(H52&gt;=2600,2600*'dofinansowanie umów o pracę'!$D$8,H52*'dofinansowanie umów o pracę'!$D$8),2)</f>
        <v>0</v>
      </c>
      <c r="M52" s="68">
        <f>IFERROR(ROUND(IF(H52&gt;2600,I52/H52*2600,I52)*J52*'dofinansowanie umów o pracę'!$D$8,2),0)</f>
        <v>0</v>
      </c>
      <c r="N52" s="68">
        <f>ROUND(IF(H52&gt;2600,K52/H52*2600,K52)*J52*'dofinansowanie umów o pracę'!$D$8,2)</f>
        <v>0</v>
      </c>
      <c r="O52" s="68">
        <f t="shared" si="1"/>
        <v>0</v>
      </c>
      <c r="P52" s="68">
        <f>O52*'dofinansowanie umów o pracę'!$F$6</f>
        <v>0</v>
      </c>
      <c r="R52" s="13"/>
      <c r="S52" s="21"/>
      <c r="T52" s="21"/>
      <c r="U52" s="21"/>
      <c r="V52" s="21">
        <f t="shared" si="0"/>
        <v>10</v>
      </c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customFormat="1">
      <c r="A53" s="54">
        <v>45</v>
      </c>
      <c r="B53" s="92"/>
      <c r="C53" s="92"/>
      <c r="D53" s="78"/>
      <c r="E53" s="79"/>
      <c r="F53" s="80"/>
      <c r="G53" s="81">
        <v>0</v>
      </c>
      <c r="H53" s="82">
        <v>0</v>
      </c>
      <c r="I53" s="82">
        <v>0</v>
      </c>
      <c r="J53" s="83">
        <v>1</v>
      </c>
      <c r="K53" s="82">
        <v>0</v>
      </c>
      <c r="L53" s="67">
        <f>ROUND(IF(H53&gt;=2600,2600*'dofinansowanie umów o pracę'!$D$8,H53*'dofinansowanie umów o pracę'!$D$8),2)</f>
        <v>0</v>
      </c>
      <c r="M53" s="68">
        <f>IFERROR(ROUND(IF(H53&gt;2600,I53/H53*2600,I53)*J53*'dofinansowanie umów o pracę'!$D$8,2),0)</f>
        <v>0</v>
      </c>
      <c r="N53" s="68">
        <f>ROUND(IF(H53&gt;2600,K53/H53*2600,K53)*J53*'dofinansowanie umów o pracę'!$D$8,2)</f>
        <v>0</v>
      </c>
      <c r="O53" s="68">
        <f t="shared" si="1"/>
        <v>0</v>
      </c>
      <c r="P53" s="68">
        <f>O53*'dofinansowanie umów o pracę'!$F$6</f>
        <v>0</v>
      </c>
      <c r="R53" s="13"/>
      <c r="S53" s="21"/>
      <c r="T53" s="21"/>
      <c r="U53" s="21"/>
      <c r="V53" s="21">
        <f t="shared" si="0"/>
        <v>10</v>
      </c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customFormat="1">
      <c r="A54" s="54">
        <v>46</v>
      </c>
      <c r="B54" s="92"/>
      <c r="C54" s="92"/>
      <c r="D54" s="78"/>
      <c r="E54" s="79"/>
      <c r="F54" s="80"/>
      <c r="G54" s="81">
        <v>0</v>
      </c>
      <c r="H54" s="82">
        <v>0</v>
      </c>
      <c r="I54" s="82">
        <v>0</v>
      </c>
      <c r="J54" s="83">
        <v>1</v>
      </c>
      <c r="K54" s="82">
        <v>0</v>
      </c>
      <c r="L54" s="67">
        <f>ROUND(IF(H54&gt;=2600,2600*'dofinansowanie umów o pracę'!$D$8,H54*'dofinansowanie umów o pracę'!$D$8),2)</f>
        <v>0</v>
      </c>
      <c r="M54" s="68">
        <f>IFERROR(ROUND(IF(H54&gt;2600,I54/H54*2600,I54)*J54*'dofinansowanie umów o pracę'!$D$8,2),0)</f>
        <v>0</v>
      </c>
      <c r="N54" s="68">
        <f>ROUND(IF(H54&gt;2600,K54/H54*2600,K54)*J54*'dofinansowanie umów o pracę'!$D$8,2)</f>
        <v>0</v>
      </c>
      <c r="O54" s="68">
        <f t="shared" si="1"/>
        <v>0</v>
      </c>
      <c r="P54" s="68">
        <f>O54*'dofinansowanie umów o pracę'!$F$6</f>
        <v>0</v>
      </c>
      <c r="R54" s="13"/>
      <c r="S54" s="21"/>
      <c r="T54" s="21"/>
      <c r="U54" s="21"/>
      <c r="V54" s="21">
        <f t="shared" si="0"/>
        <v>10</v>
      </c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35" customFormat="1">
      <c r="A55" s="54">
        <v>47</v>
      </c>
      <c r="B55" s="92"/>
      <c r="C55" s="92"/>
      <c r="D55" s="78"/>
      <c r="E55" s="79"/>
      <c r="F55" s="80"/>
      <c r="G55" s="81">
        <v>0</v>
      </c>
      <c r="H55" s="82">
        <v>0</v>
      </c>
      <c r="I55" s="82">
        <v>0</v>
      </c>
      <c r="J55" s="83">
        <v>1</v>
      </c>
      <c r="K55" s="82">
        <v>0</v>
      </c>
      <c r="L55" s="67">
        <f>ROUND(IF(H55&gt;=2600,2600*'dofinansowanie umów o pracę'!$D$8,H55*'dofinansowanie umów o pracę'!$D$8),2)</f>
        <v>0</v>
      </c>
      <c r="M55" s="68">
        <f>IFERROR(ROUND(IF(H55&gt;2600,I55/H55*2600,I55)*J55*'dofinansowanie umów o pracę'!$D$8,2),0)</f>
        <v>0</v>
      </c>
      <c r="N55" s="68">
        <f>ROUND(IF(H55&gt;2600,K55/H55*2600,K55)*J55*'dofinansowanie umów o pracę'!$D$8,2)</f>
        <v>0</v>
      </c>
      <c r="O55" s="68">
        <f t="shared" si="1"/>
        <v>0</v>
      </c>
      <c r="P55" s="68">
        <f>O55*'dofinansowanie umów o pracę'!$F$6</f>
        <v>0</v>
      </c>
      <c r="R55" s="13"/>
      <c r="S55" s="21"/>
      <c r="T55" s="21"/>
      <c r="U55" s="21"/>
      <c r="V55" s="21">
        <f t="shared" si="0"/>
        <v>10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5" customFormat="1">
      <c r="A56" s="54">
        <v>48</v>
      </c>
      <c r="B56" s="92"/>
      <c r="C56" s="92"/>
      <c r="D56" s="78"/>
      <c r="E56" s="79"/>
      <c r="F56" s="80"/>
      <c r="G56" s="81">
        <v>0</v>
      </c>
      <c r="H56" s="82">
        <v>0</v>
      </c>
      <c r="I56" s="82">
        <v>0</v>
      </c>
      <c r="J56" s="83">
        <v>1</v>
      </c>
      <c r="K56" s="82">
        <v>0</v>
      </c>
      <c r="L56" s="67">
        <f>ROUND(IF(H56&gt;=2600,2600*'dofinansowanie umów o pracę'!$D$8,H56*'dofinansowanie umów o pracę'!$D$8),2)</f>
        <v>0</v>
      </c>
      <c r="M56" s="68">
        <f>IFERROR(ROUND(IF(H56&gt;2600,I56/H56*2600,I56)*J56*'dofinansowanie umów o pracę'!$D$8,2),0)</f>
        <v>0</v>
      </c>
      <c r="N56" s="68">
        <f>ROUND(IF(H56&gt;2600,K56/H56*2600,K56)*J56*'dofinansowanie umów o pracę'!$D$8,2)</f>
        <v>0</v>
      </c>
      <c r="O56" s="68">
        <f t="shared" si="1"/>
        <v>0</v>
      </c>
      <c r="P56" s="68">
        <f>O56*'dofinansowanie umów o pracę'!$F$6</f>
        <v>0</v>
      </c>
      <c r="R56" s="13"/>
      <c r="S56" s="21"/>
      <c r="T56" s="21"/>
      <c r="U56" s="21"/>
      <c r="V56" s="21">
        <f t="shared" si="0"/>
        <v>10</v>
      </c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35" customFormat="1">
      <c r="A57" s="54">
        <v>49</v>
      </c>
      <c r="B57" s="92"/>
      <c r="C57" s="92"/>
      <c r="D57" s="78"/>
      <c r="E57" s="79"/>
      <c r="F57" s="80"/>
      <c r="G57" s="81">
        <v>0</v>
      </c>
      <c r="H57" s="82">
        <v>0</v>
      </c>
      <c r="I57" s="82">
        <v>0</v>
      </c>
      <c r="J57" s="83">
        <v>1</v>
      </c>
      <c r="K57" s="82">
        <v>0</v>
      </c>
      <c r="L57" s="67">
        <f>ROUND(IF(H57&gt;=2600,2600*'dofinansowanie umów o pracę'!$D$8,H57*'dofinansowanie umów o pracę'!$D$8),2)</f>
        <v>0</v>
      </c>
      <c r="M57" s="68">
        <f>IFERROR(ROUND(IF(H57&gt;2600,I57/H57*2600,I57)*J57*'dofinansowanie umów o pracę'!$D$8,2),0)</f>
        <v>0</v>
      </c>
      <c r="N57" s="68">
        <f>ROUND(IF(H57&gt;2600,K57/H57*2600,K57)*J57*'dofinansowanie umów o pracę'!$D$8,2)</f>
        <v>0</v>
      </c>
      <c r="O57" s="68">
        <f t="shared" si="1"/>
        <v>0</v>
      </c>
      <c r="P57" s="68">
        <f>O57*'dofinansowanie umów o pracę'!$F$6</f>
        <v>0</v>
      </c>
      <c r="R57" s="13"/>
      <c r="S57" s="21"/>
      <c r="T57" s="21"/>
      <c r="U57" s="21"/>
      <c r="V57" s="21">
        <f t="shared" si="0"/>
        <v>10</v>
      </c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customFormat="1">
      <c r="A58" s="54">
        <v>50</v>
      </c>
      <c r="B58" s="92"/>
      <c r="C58" s="92"/>
      <c r="D58" s="78"/>
      <c r="E58" s="79"/>
      <c r="F58" s="80"/>
      <c r="G58" s="81">
        <v>0</v>
      </c>
      <c r="H58" s="82">
        <v>0</v>
      </c>
      <c r="I58" s="82">
        <v>0</v>
      </c>
      <c r="J58" s="83">
        <v>1</v>
      </c>
      <c r="K58" s="82">
        <v>0</v>
      </c>
      <c r="L58" s="67">
        <f>ROUND(IF(H58&gt;=2600,2600*'dofinansowanie umów o pracę'!$D$8,H58*'dofinansowanie umów o pracę'!$D$8),2)</f>
        <v>0</v>
      </c>
      <c r="M58" s="68">
        <f>IFERROR(ROUND(IF(H58&gt;2600,I58/H58*2600,I58)*J58*'dofinansowanie umów o pracę'!$D$8,2),0)</f>
        <v>0</v>
      </c>
      <c r="N58" s="68">
        <f>ROUND(IF(H58&gt;2600,K58/H58*2600,K58)*J58*'dofinansowanie umów o pracę'!$D$8,2)</f>
        <v>0</v>
      </c>
      <c r="O58" s="68">
        <f t="shared" si="1"/>
        <v>0</v>
      </c>
      <c r="P58" s="68">
        <f>O58*'dofinansowanie umów o pracę'!$F$6</f>
        <v>0</v>
      </c>
      <c r="R58" s="13"/>
      <c r="S58" s="21"/>
      <c r="T58" s="21"/>
      <c r="U58" s="21"/>
      <c r="V58" s="21">
        <f t="shared" si="0"/>
        <v>10</v>
      </c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35" customFormat="1">
      <c r="A59" s="54">
        <v>51</v>
      </c>
      <c r="B59" s="92"/>
      <c r="C59" s="92"/>
      <c r="D59" s="78"/>
      <c r="E59" s="79"/>
      <c r="F59" s="80"/>
      <c r="G59" s="81">
        <v>0</v>
      </c>
      <c r="H59" s="82">
        <v>0</v>
      </c>
      <c r="I59" s="82">
        <v>0</v>
      </c>
      <c r="J59" s="83">
        <v>1</v>
      </c>
      <c r="K59" s="82">
        <v>0</v>
      </c>
      <c r="L59" s="67">
        <f>ROUND(IF(H59&gt;=2600,2600*'dofinansowanie umów o pracę'!$D$8,H59*'dofinansowanie umów o pracę'!$D$8),2)</f>
        <v>0</v>
      </c>
      <c r="M59" s="68">
        <f>IFERROR(ROUND(IF(H59&gt;2600,I59/H59*2600,I59)*J59*'dofinansowanie umów o pracę'!$D$8,2),0)</f>
        <v>0</v>
      </c>
      <c r="N59" s="68">
        <f>ROUND(IF(H59&gt;2600,K59/H59*2600,K59)*J59*'dofinansowanie umów o pracę'!$D$8,2)</f>
        <v>0</v>
      </c>
      <c r="O59" s="68">
        <f t="shared" si="1"/>
        <v>0</v>
      </c>
      <c r="P59" s="68">
        <f>O59*'dofinansowanie umów o pracę'!$F$6</f>
        <v>0</v>
      </c>
      <c r="R59" s="13"/>
      <c r="S59" s="21"/>
      <c r="T59" s="21"/>
      <c r="U59" s="21"/>
      <c r="V59" s="21">
        <f t="shared" si="0"/>
        <v>10</v>
      </c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customFormat="1">
      <c r="A60" s="54">
        <v>52</v>
      </c>
      <c r="B60" s="92"/>
      <c r="C60" s="92"/>
      <c r="D60" s="78"/>
      <c r="E60" s="79"/>
      <c r="F60" s="80"/>
      <c r="G60" s="81">
        <v>0</v>
      </c>
      <c r="H60" s="82">
        <v>0</v>
      </c>
      <c r="I60" s="82">
        <v>0</v>
      </c>
      <c r="J60" s="83">
        <v>1</v>
      </c>
      <c r="K60" s="82">
        <v>0</v>
      </c>
      <c r="L60" s="67">
        <f>ROUND(IF(H60&gt;=2600,2600*'dofinansowanie umów o pracę'!$D$8,H60*'dofinansowanie umów o pracę'!$D$8),2)</f>
        <v>0</v>
      </c>
      <c r="M60" s="68">
        <f>IFERROR(ROUND(IF(H60&gt;2600,I60/H60*2600,I60)*J60*'dofinansowanie umów o pracę'!$D$8,2),0)</f>
        <v>0</v>
      </c>
      <c r="N60" s="68">
        <f>ROUND(IF(H60&gt;2600,K60/H60*2600,K60)*J60*'dofinansowanie umów o pracę'!$D$8,2)</f>
        <v>0</v>
      </c>
      <c r="O60" s="68">
        <f t="shared" si="1"/>
        <v>0</v>
      </c>
      <c r="P60" s="68">
        <f>O60*'dofinansowanie umów o pracę'!$F$6</f>
        <v>0</v>
      </c>
      <c r="R60" s="13"/>
      <c r="S60" s="21"/>
      <c r="T60" s="21"/>
      <c r="U60" s="21"/>
      <c r="V60" s="21">
        <f t="shared" si="0"/>
        <v>10</v>
      </c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customFormat="1">
      <c r="A61" s="54">
        <v>53</v>
      </c>
      <c r="B61" s="92"/>
      <c r="C61" s="92"/>
      <c r="D61" s="78"/>
      <c r="E61" s="79"/>
      <c r="F61" s="80"/>
      <c r="G61" s="81">
        <v>0</v>
      </c>
      <c r="H61" s="82">
        <v>0</v>
      </c>
      <c r="I61" s="82">
        <v>0</v>
      </c>
      <c r="J61" s="83">
        <v>1</v>
      </c>
      <c r="K61" s="82">
        <v>0</v>
      </c>
      <c r="L61" s="67">
        <f>ROUND(IF(H61&gt;=2600,2600*'dofinansowanie umów o pracę'!$D$8,H61*'dofinansowanie umów o pracę'!$D$8),2)</f>
        <v>0</v>
      </c>
      <c r="M61" s="68">
        <f>IFERROR(ROUND(IF(H61&gt;2600,I61/H61*2600,I61)*J61*'dofinansowanie umów o pracę'!$D$8,2),0)</f>
        <v>0</v>
      </c>
      <c r="N61" s="68">
        <f>ROUND(IF(H61&gt;2600,K61/H61*2600,K61)*J61*'dofinansowanie umów o pracę'!$D$8,2)</f>
        <v>0</v>
      </c>
      <c r="O61" s="68">
        <f t="shared" si="1"/>
        <v>0</v>
      </c>
      <c r="P61" s="68">
        <f>O61*'dofinansowanie umów o pracę'!$F$6</f>
        <v>0</v>
      </c>
      <c r="R61" s="13"/>
      <c r="S61" s="21"/>
      <c r="T61" s="21"/>
      <c r="U61" s="21"/>
      <c r="V61" s="21">
        <f t="shared" si="0"/>
        <v>10</v>
      </c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customFormat="1">
      <c r="A62" s="54">
        <v>54</v>
      </c>
      <c r="B62" s="92"/>
      <c r="C62" s="92"/>
      <c r="D62" s="78"/>
      <c r="E62" s="79"/>
      <c r="F62" s="80"/>
      <c r="G62" s="81">
        <v>0</v>
      </c>
      <c r="H62" s="82">
        <v>0</v>
      </c>
      <c r="I62" s="82">
        <v>0</v>
      </c>
      <c r="J62" s="83">
        <v>1</v>
      </c>
      <c r="K62" s="82">
        <v>0</v>
      </c>
      <c r="L62" s="67">
        <f>ROUND(IF(H62&gt;=2600,2600*'dofinansowanie umów o pracę'!$D$8,H62*'dofinansowanie umów o pracę'!$D$8),2)</f>
        <v>0</v>
      </c>
      <c r="M62" s="68">
        <f>IFERROR(ROUND(IF(H62&gt;2600,I62/H62*2600,I62)*J62*'dofinansowanie umów o pracę'!$D$8,2),0)</f>
        <v>0</v>
      </c>
      <c r="N62" s="68">
        <f>ROUND(IF(H62&gt;2600,K62/H62*2600,K62)*J62*'dofinansowanie umów o pracę'!$D$8,2)</f>
        <v>0</v>
      </c>
      <c r="O62" s="68">
        <f t="shared" si="1"/>
        <v>0</v>
      </c>
      <c r="P62" s="68">
        <f>O62*'dofinansowanie umów o pracę'!$F$6</f>
        <v>0</v>
      </c>
      <c r="R62" s="13"/>
      <c r="S62" s="21"/>
      <c r="T62" s="21"/>
      <c r="U62" s="21"/>
      <c r="V62" s="21">
        <f t="shared" si="0"/>
        <v>10</v>
      </c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customFormat="1">
      <c r="A63" s="54">
        <v>55</v>
      </c>
      <c r="B63" s="92"/>
      <c r="C63" s="92"/>
      <c r="D63" s="78"/>
      <c r="E63" s="79"/>
      <c r="F63" s="80"/>
      <c r="G63" s="81">
        <v>0</v>
      </c>
      <c r="H63" s="82">
        <v>0</v>
      </c>
      <c r="I63" s="82">
        <v>0</v>
      </c>
      <c r="J63" s="83">
        <v>1</v>
      </c>
      <c r="K63" s="82">
        <v>0</v>
      </c>
      <c r="L63" s="67">
        <f>ROUND(IF(H63&gt;=2600,2600*'dofinansowanie umów o pracę'!$D$8,H63*'dofinansowanie umów o pracę'!$D$8),2)</f>
        <v>0</v>
      </c>
      <c r="M63" s="68">
        <f>IFERROR(ROUND(IF(H63&gt;2600,I63/H63*2600,I63)*J63*'dofinansowanie umów o pracę'!$D$8,2),0)</f>
        <v>0</v>
      </c>
      <c r="N63" s="68">
        <f>ROUND(IF(H63&gt;2600,K63/H63*2600,K63)*J63*'dofinansowanie umów o pracę'!$D$8,2)</f>
        <v>0</v>
      </c>
      <c r="O63" s="68">
        <f t="shared" si="1"/>
        <v>0</v>
      </c>
      <c r="P63" s="68">
        <f>O63*'dofinansowanie umów o pracę'!$F$6</f>
        <v>0</v>
      </c>
      <c r="R63" s="13"/>
      <c r="S63" s="21"/>
      <c r="T63" s="21"/>
      <c r="U63" s="21"/>
      <c r="V63" s="21">
        <f t="shared" si="0"/>
        <v>10</v>
      </c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1:35" customFormat="1">
      <c r="A64" s="54">
        <v>56</v>
      </c>
      <c r="B64" s="92"/>
      <c r="C64" s="92"/>
      <c r="D64" s="78"/>
      <c r="E64" s="79"/>
      <c r="F64" s="80"/>
      <c r="G64" s="81">
        <v>0</v>
      </c>
      <c r="H64" s="82">
        <v>0</v>
      </c>
      <c r="I64" s="82">
        <v>0</v>
      </c>
      <c r="J64" s="83">
        <v>1</v>
      </c>
      <c r="K64" s="82">
        <v>0</v>
      </c>
      <c r="L64" s="67">
        <f>ROUND(IF(H64&gt;=2600,2600*'dofinansowanie umów o pracę'!$D$8,H64*'dofinansowanie umów o pracę'!$D$8),2)</f>
        <v>0</v>
      </c>
      <c r="M64" s="68">
        <f>IFERROR(ROUND(IF(H64&gt;2600,I64/H64*2600,I64)*J64*'dofinansowanie umów o pracę'!$D$8,2),0)</f>
        <v>0</v>
      </c>
      <c r="N64" s="68">
        <f>ROUND(IF(H64&gt;2600,K64/H64*2600,K64)*J64*'dofinansowanie umów o pracę'!$D$8,2)</f>
        <v>0</v>
      </c>
      <c r="O64" s="68">
        <f t="shared" si="1"/>
        <v>0</v>
      </c>
      <c r="P64" s="68">
        <f>O64*'dofinansowanie umów o pracę'!$F$6</f>
        <v>0</v>
      </c>
      <c r="R64" s="13"/>
      <c r="S64" s="21"/>
      <c r="T64" s="21"/>
      <c r="U64" s="21"/>
      <c r="V64" s="21">
        <f t="shared" si="0"/>
        <v>10</v>
      </c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customFormat="1">
      <c r="A65" s="54">
        <v>57</v>
      </c>
      <c r="B65" s="92"/>
      <c r="C65" s="92"/>
      <c r="D65" s="78"/>
      <c r="E65" s="79"/>
      <c r="F65" s="80"/>
      <c r="G65" s="81">
        <v>0</v>
      </c>
      <c r="H65" s="82">
        <v>0</v>
      </c>
      <c r="I65" s="82">
        <v>0</v>
      </c>
      <c r="J65" s="83">
        <v>1</v>
      </c>
      <c r="K65" s="82">
        <v>0</v>
      </c>
      <c r="L65" s="67">
        <f>ROUND(IF(H65&gt;=2600,2600*'dofinansowanie umów o pracę'!$D$8,H65*'dofinansowanie umów o pracę'!$D$8),2)</f>
        <v>0</v>
      </c>
      <c r="M65" s="68">
        <f>IFERROR(ROUND(IF(H65&gt;2600,I65/H65*2600,I65)*J65*'dofinansowanie umów o pracę'!$D$8,2),0)</f>
        <v>0</v>
      </c>
      <c r="N65" s="68">
        <f>ROUND(IF(H65&gt;2600,K65/H65*2600,K65)*J65*'dofinansowanie umów o pracę'!$D$8,2)</f>
        <v>0</v>
      </c>
      <c r="O65" s="68">
        <f t="shared" si="1"/>
        <v>0</v>
      </c>
      <c r="P65" s="68">
        <f>O65*'dofinansowanie umów o pracę'!$F$6</f>
        <v>0</v>
      </c>
      <c r="R65" s="13"/>
      <c r="S65" s="21"/>
      <c r="T65" s="21"/>
      <c r="U65" s="21"/>
      <c r="V65" s="21">
        <f t="shared" si="0"/>
        <v>10</v>
      </c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1:35" customFormat="1">
      <c r="A66" s="54">
        <v>58</v>
      </c>
      <c r="B66" s="92"/>
      <c r="C66" s="92"/>
      <c r="D66" s="78"/>
      <c r="E66" s="79"/>
      <c r="F66" s="80"/>
      <c r="G66" s="81">
        <v>0</v>
      </c>
      <c r="H66" s="82">
        <v>0</v>
      </c>
      <c r="I66" s="82">
        <v>0</v>
      </c>
      <c r="J66" s="83">
        <v>1</v>
      </c>
      <c r="K66" s="82">
        <v>0</v>
      </c>
      <c r="L66" s="67">
        <f>ROUND(IF(H66&gt;=2600,2600*'dofinansowanie umów o pracę'!$D$8,H66*'dofinansowanie umów o pracę'!$D$8),2)</f>
        <v>0</v>
      </c>
      <c r="M66" s="68">
        <f>IFERROR(ROUND(IF(H66&gt;2600,I66/H66*2600,I66)*J66*'dofinansowanie umów o pracę'!$D$8,2),0)</f>
        <v>0</v>
      </c>
      <c r="N66" s="68">
        <f>ROUND(IF(H66&gt;2600,K66/H66*2600,K66)*J66*'dofinansowanie umów o pracę'!$D$8,2)</f>
        <v>0</v>
      </c>
      <c r="O66" s="68">
        <f t="shared" si="1"/>
        <v>0</v>
      </c>
      <c r="P66" s="68">
        <f>O66*'dofinansowanie umów o pracę'!$F$6</f>
        <v>0</v>
      </c>
      <c r="R66" s="13"/>
      <c r="S66" s="21"/>
      <c r="T66" s="21"/>
      <c r="U66" s="21"/>
      <c r="V66" s="21">
        <f t="shared" si="0"/>
        <v>10</v>
      </c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1:35" customFormat="1">
      <c r="A67" s="54">
        <v>59</v>
      </c>
      <c r="B67" s="92"/>
      <c r="C67" s="92"/>
      <c r="D67" s="78"/>
      <c r="E67" s="79"/>
      <c r="F67" s="80"/>
      <c r="G67" s="81">
        <v>0</v>
      </c>
      <c r="H67" s="82">
        <v>0</v>
      </c>
      <c r="I67" s="82">
        <v>0</v>
      </c>
      <c r="J67" s="83">
        <v>1</v>
      </c>
      <c r="K67" s="82">
        <v>0</v>
      </c>
      <c r="L67" s="67">
        <f>ROUND(IF(H67&gt;=2600,2600*'dofinansowanie umów o pracę'!$D$8,H67*'dofinansowanie umów o pracę'!$D$8),2)</f>
        <v>0</v>
      </c>
      <c r="M67" s="68">
        <f>IFERROR(ROUND(IF(H67&gt;2600,I67/H67*2600,I67)*J67*'dofinansowanie umów o pracę'!$D$8,2),0)</f>
        <v>0</v>
      </c>
      <c r="N67" s="68">
        <f>ROUND(IF(H67&gt;2600,K67/H67*2600,K67)*J67*'dofinansowanie umów o pracę'!$D$8,2)</f>
        <v>0</v>
      </c>
      <c r="O67" s="68">
        <f t="shared" si="1"/>
        <v>0</v>
      </c>
      <c r="P67" s="68">
        <f>O67*'dofinansowanie umów o pracę'!$F$6</f>
        <v>0</v>
      </c>
      <c r="R67" s="13"/>
      <c r="S67" s="21"/>
      <c r="T67" s="21"/>
      <c r="U67" s="21"/>
      <c r="V67" s="21">
        <f t="shared" si="0"/>
        <v>10</v>
      </c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1:35" customFormat="1">
      <c r="A68" s="54">
        <v>60</v>
      </c>
      <c r="B68" s="92"/>
      <c r="C68" s="92"/>
      <c r="D68" s="78"/>
      <c r="E68" s="79"/>
      <c r="F68" s="80"/>
      <c r="G68" s="81">
        <v>0</v>
      </c>
      <c r="H68" s="82">
        <v>0</v>
      </c>
      <c r="I68" s="82">
        <v>0</v>
      </c>
      <c r="J68" s="83">
        <v>1</v>
      </c>
      <c r="K68" s="82">
        <v>0</v>
      </c>
      <c r="L68" s="67">
        <f>ROUND(IF(H68&gt;=2600,2600*'dofinansowanie umów o pracę'!$D$8,H68*'dofinansowanie umów o pracę'!$D$8),2)</f>
        <v>0</v>
      </c>
      <c r="M68" s="68">
        <f>IFERROR(ROUND(IF(H68&gt;2600,I68/H68*2600,I68)*J68*'dofinansowanie umów o pracę'!$D$8,2),0)</f>
        <v>0</v>
      </c>
      <c r="N68" s="68">
        <f>ROUND(IF(H68&gt;2600,K68/H68*2600,K68)*J68*'dofinansowanie umów o pracę'!$D$8,2)</f>
        <v>0</v>
      </c>
      <c r="O68" s="68">
        <f t="shared" si="1"/>
        <v>0</v>
      </c>
      <c r="P68" s="68">
        <f>O68*'dofinansowanie umów o pracę'!$F$6</f>
        <v>0</v>
      </c>
      <c r="R68" s="13"/>
      <c r="S68" s="21"/>
      <c r="T68" s="21"/>
      <c r="U68" s="21"/>
      <c r="V68" s="21">
        <f t="shared" si="0"/>
        <v>10</v>
      </c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1:35" customFormat="1">
      <c r="A69" s="54">
        <v>61</v>
      </c>
      <c r="B69" s="92"/>
      <c r="C69" s="92"/>
      <c r="D69" s="78"/>
      <c r="E69" s="79"/>
      <c r="F69" s="80"/>
      <c r="G69" s="81">
        <v>0</v>
      </c>
      <c r="H69" s="82">
        <v>0</v>
      </c>
      <c r="I69" s="82">
        <v>0</v>
      </c>
      <c r="J69" s="83">
        <v>1</v>
      </c>
      <c r="K69" s="82">
        <v>0</v>
      </c>
      <c r="L69" s="67">
        <f>ROUND(IF(H69&gt;=2600,2600*'dofinansowanie umów o pracę'!$D$8,H69*'dofinansowanie umów o pracę'!$D$8),2)</f>
        <v>0</v>
      </c>
      <c r="M69" s="68">
        <f>IFERROR(ROUND(IF(H69&gt;2600,I69/H69*2600,I69)*J69*'dofinansowanie umów o pracę'!$D$8,2),0)</f>
        <v>0</v>
      </c>
      <c r="N69" s="68">
        <f>ROUND(IF(H69&gt;2600,K69/H69*2600,K69)*J69*'dofinansowanie umów o pracę'!$D$8,2)</f>
        <v>0</v>
      </c>
      <c r="O69" s="68">
        <f t="shared" si="1"/>
        <v>0</v>
      </c>
      <c r="P69" s="68">
        <f>O69*'dofinansowanie umów o pracę'!$F$6</f>
        <v>0</v>
      </c>
      <c r="R69" s="13"/>
      <c r="S69" s="21"/>
      <c r="T69" s="21"/>
      <c r="U69" s="21"/>
      <c r="V69" s="21">
        <f t="shared" si="0"/>
        <v>10</v>
      </c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customFormat="1">
      <c r="A70" s="54">
        <v>62</v>
      </c>
      <c r="B70" s="92"/>
      <c r="C70" s="92"/>
      <c r="D70" s="78"/>
      <c r="E70" s="79"/>
      <c r="F70" s="80"/>
      <c r="G70" s="81">
        <v>0</v>
      </c>
      <c r="H70" s="82">
        <v>0</v>
      </c>
      <c r="I70" s="82">
        <v>0</v>
      </c>
      <c r="J70" s="83">
        <v>1</v>
      </c>
      <c r="K70" s="82">
        <v>0</v>
      </c>
      <c r="L70" s="67">
        <f>ROUND(IF(H70&gt;=2600,2600*'dofinansowanie umów o pracę'!$D$8,H70*'dofinansowanie umów o pracę'!$D$8),2)</f>
        <v>0</v>
      </c>
      <c r="M70" s="68">
        <f>IFERROR(ROUND(IF(H70&gt;2600,I70/H70*2600,I70)*J70*'dofinansowanie umów o pracę'!$D$8,2),0)</f>
        <v>0</v>
      </c>
      <c r="N70" s="68">
        <f>ROUND(IF(H70&gt;2600,K70/H70*2600,K70)*J70*'dofinansowanie umów o pracę'!$D$8,2)</f>
        <v>0</v>
      </c>
      <c r="O70" s="68">
        <f t="shared" si="1"/>
        <v>0</v>
      </c>
      <c r="P70" s="68">
        <f>O70*'dofinansowanie umów o pracę'!$F$6</f>
        <v>0</v>
      </c>
      <c r="R70" s="13"/>
      <c r="S70" s="21"/>
      <c r="T70" s="21"/>
      <c r="U70" s="21"/>
      <c r="V70" s="21">
        <f t="shared" si="0"/>
        <v>10</v>
      </c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customFormat="1">
      <c r="A71" s="54">
        <v>63</v>
      </c>
      <c r="B71" s="92"/>
      <c r="C71" s="92"/>
      <c r="D71" s="78"/>
      <c r="E71" s="79"/>
      <c r="F71" s="80"/>
      <c r="G71" s="81">
        <v>0</v>
      </c>
      <c r="H71" s="82">
        <v>0</v>
      </c>
      <c r="I71" s="82">
        <v>0</v>
      </c>
      <c r="J71" s="83">
        <v>1</v>
      </c>
      <c r="K71" s="82">
        <v>0</v>
      </c>
      <c r="L71" s="67">
        <f>ROUND(IF(H71&gt;=2600,2600*'dofinansowanie umów o pracę'!$D$8,H71*'dofinansowanie umów o pracę'!$D$8),2)</f>
        <v>0</v>
      </c>
      <c r="M71" s="68">
        <f>IFERROR(ROUND(IF(H71&gt;2600,I71/H71*2600,I71)*J71*'dofinansowanie umów o pracę'!$D$8,2),0)</f>
        <v>0</v>
      </c>
      <c r="N71" s="68">
        <f>ROUND(IF(H71&gt;2600,K71/H71*2600,K71)*J71*'dofinansowanie umów o pracę'!$D$8,2)</f>
        <v>0</v>
      </c>
      <c r="O71" s="68">
        <f t="shared" si="1"/>
        <v>0</v>
      </c>
      <c r="P71" s="68">
        <f>O71*'dofinansowanie umów o pracę'!$F$6</f>
        <v>0</v>
      </c>
      <c r="R71" s="13"/>
      <c r="S71" s="21"/>
      <c r="T71" s="21"/>
      <c r="U71" s="21"/>
      <c r="V71" s="21">
        <f t="shared" si="0"/>
        <v>10</v>
      </c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customFormat="1">
      <c r="A72" s="54">
        <v>64</v>
      </c>
      <c r="B72" s="92"/>
      <c r="C72" s="92"/>
      <c r="D72" s="78"/>
      <c r="E72" s="79"/>
      <c r="F72" s="80"/>
      <c r="G72" s="81">
        <v>0</v>
      </c>
      <c r="H72" s="82">
        <v>0</v>
      </c>
      <c r="I72" s="82">
        <v>0</v>
      </c>
      <c r="J72" s="83">
        <v>1</v>
      </c>
      <c r="K72" s="82">
        <v>0</v>
      </c>
      <c r="L72" s="67">
        <f>ROUND(IF(H72&gt;=2600,2600*'dofinansowanie umów o pracę'!$D$8,H72*'dofinansowanie umów o pracę'!$D$8),2)</f>
        <v>0</v>
      </c>
      <c r="M72" s="68">
        <f>IFERROR(ROUND(IF(H72&gt;2600,I72/H72*2600,I72)*J72*'dofinansowanie umów o pracę'!$D$8,2),0)</f>
        <v>0</v>
      </c>
      <c r="N72" s="68">
        <f>ROUND(IF(H72&gt;2600,K72/H72*2600,K72)*J72*'dofinansowanie umów o pracę'!$D$8,2)</f>
        <v>0</v>
      </c>
      <c r="O72" s="68">
        <f t="shared" si="1"/>
        <v>0</v>
      </c>
      <c r="P72" s="68">
        <f>O72*'dofinansowanie umów o pracę'!$F$6</f>
        <v>0</v>
      </c>
      <c r="R72" s="13"/>
      <c r="S72" s="21"/>
      <c r="T72" s="21"/>
      <c r="U72" s="21"/>
      <c r="V72" s="21">
        <f t="shared" si="0"/>
        <v>10</v>
      </c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customFormat="1">
      <c r="A73" s="54">
        <v>65</v>
      </c>
      <c r="B73" s="92"/>
      <c r="C73" s="92"/>
      <c r="D73" s="78"/>
      <c r="E73" s="79"/>
      <c r="F73" s="80"/>
      <c r="G73" s="81">
        <v>0</v>
      </c>
      <c r="H73" s="82">
        <v>0</v>
      </c>
      <c r="I73" s="82">
        <v>0</v>
      </c>
      <c r="J73" s="83">
        <v>1</v>
      </c>
      <c r="K73" s="82">
        <v>0</v>
      </c>
      <c r="L73" s="67">
        <f>ROUND(IF(H73&gt;=2600,2600*'dofinansowanie umów o pracę'!$D$8,H73*'dofinansowanie umów o pracę'!$D$8),2)</f>
        <v>0</v>
      </c>
      <c r="M73" s="68">
        <f>IFERROR(ROUND(IF(H73&gt;2600,I73/H73*2600,I73)*J73*'dofinansowanie umów o pracę'!$D$8,2),0)</f>
        <v>0</v>
      </c>
      <c r="N73" s="68">
        <f>ROUND(IF(H73&gt;2600,K73/H73*2600,K73)*J73*'dofinansowanie umów o pracę'!$D$8,2)</f>
        <v>0</v>
      </c>
      <c r="O73" s="68">
        <f t="shared" si="1"/>
        <v>0</v>
      </c>
      <c r="P73" s="68">
        <f>O73*'dofinansowanie umów o pracę'!$F$6</f>
        <v>0</v>
      </c>
      <c r="S73" s="21"/>
      <c r="T73" s="21"/>
      <c r="U73" s="21"/>
      <c r="V73" s="21">
        <f t="shared" ref="V73:V136" si="2">IFERROR(MOD(9*MID(D73,1,1)+7*MID(D73,2,1)+3*MID(D73,3,1)+MID(D73,4,1)+9*MID(D73,5,1)+7*MID(D73,6,1)+3*MID(D73,7,1)+MID(D73,8,1)+9*MID(D73,9,1)+7*MID(D73,10,1),10),10)</f>
        <v>10</v>
      </c>
    </row>
    <row r="74" spans="1:35" customFormat="1">
      <c r="A74" s="54">
        <v>66</v>
      </c>
      <c r="B74" s="92"/>
      <c r="C74" s="92"/>
      <c r="D74" s="78"/>
      <c r="E74" s="79"/>
      <c r="F74" s="80"/>
      <c r="G74" s="81">
        <v>0</v>
      </c>
      <c r="H74" s="82">
        <v>0</v>
      </c>
      <c r="I74" s="82">
        <v>0</v>
      </c>
      <c r="J74" s="83">
        <v>1</v>
      </c>
      <c r="K74" s="82">
        <v>0</v>
      </c>
      <c r="L74" s="67">
        <f>ROUND(IF(H74&gt;=2600,2600*'dofinansowanie umów o pracę'!$D$8,H74*'dofinansowanie umów o pracę'!$D$8),2)</f>
        <v>0</v>
      </c>
      <c r="M74" s="68">
        <f>IFERROR(ROUND(IF(H74&gt;2600,I74/H74*2600,I74)*J74*'dofinansowanie umów o pracę'!$D$8,2),0)</f>
        <v>0</v>
      </c>
      <c r="N74" s="68">
        <f>ROUND(IF(H74&gt;2600,K74/H74*2600,K74)*J74*'dofinansowanie umów o pracę'!$D$8,2)</f>
        <v>0</v>
      </c>
      <c r="O74" s="68">
        <f t="shared" ref="O74:O137" si="3">N74+L74-IFERROR((1-J74)*I74/H74*L74,0)</f>
        <v>0</v>
      </c>
      <c r="P74" s="68">
        <f>O74*'dofinansowanie umów o pracę'!$F$6</f>
        <v>0</v>
      </c>
      <c r="S74" s="21"/>
      <c r="T74" s="21"/>
      <c r="U74" s="21"/>
      <c r="V74" s="21">
        <f t="shared" si="2"/>
        <v>10</v>
      </c>
    </row>
    <row r="75" spans="1:35" customFormat="1">
      <c r="A75" s="54">
        <v>67</v>
      </c>
      <c r="B75" s="92"/>
      <c r="C75" s="92"/>
      <c r="D75" s="78"/>
      <c r="E75" s="79"/>
      <c r="F75" s="80"/>
      <c r="G75" s="81">
        <v>0</v>
      </c>
      <c r="H75" s="82">
        <v>0</v>
      </c>
      <c r="I75" s="82">
        <v>0</v>
      </c>
      <c r="J75" s="83">
        <v>1</v>
      </c>
      <c r="K75" s="82">
        <v>0</v>
      </c>
      <c r="L75" s="67">
        <f>ROUND(IF(H75&gt;=2600,2600*'dofinansowanie umów o pracę'!$D$8,H75*'dofinansowanie umów o pracę'!$D$8),2)</f>
        <v>0</v>
      </c>
      <c r="M75" s="68">
        <f>IFERROR(ROUND(IF(H75&gt;2600,I75/H75*2600,I75)*J75*'dofinansowanie umów o pracę'!$D$8,2),0)</f>
        <v>0</v>
      </c>
      <c r="N75" s="68">
        <f>ROUND(IF(H75&gt;2600,K75/H75*2600,K75)*J75*'dofinansowanie umów o pracę'!$D$8,2)</f>
        <v>0</v>
      </c>
      <c r="O75" s="68">
        <f t="shared" si="3"/>
        <v>0</v>
      </c>
      <c r="P75" s="68">
        <f>O75*'dofinansowanie umów o pracę'!$F$6</f>
        <v>0</v>
      </c>
      <c r="S75" s="21"/>
      <c r="T75" s="21"/>
      <c r="U75" s="21"/>
      <c r="V75" s="21">
        <f t="shared" si="2"/>
        <v>10</v>
      </c>
    </row>
    <row r="76" spans="1:35" customFormat="1">
      <c r="A76" s="54">
        <v>68</v>
      </c>
      <c r="B76" s="92"/>
      <c r="C76" s="92"/>
      <c r="D76" s="78"/>
      <c r="E76" s="79"/>
      <c r="F76" s="80"/>
      <c r="G76" s="81">
        <v>0</v>
      </c>
      <c r="H76" s="82">
        <v>0</v>
      </c>
      <c r="I76" s="82">
        <v>0</v>
      </c>
      <c r="J76" s="83">
        <v>1</v>
      </c>
      <c r="K76" s="82">
        <v>0</v>
      </c>
      <c r="L76" s="67">
        <f>ROUND(IF(H76&gt;=2600,2600*'dofinansowanie umów o pracę'!$D$8,H76*'dofinansowanie umów o pracę'!$D$8),2)</f>
        <v>0</v>
      </c>
      <c r="M76" s="68">
        <f>IFERROR(ROUND(IF(H76&gt;2600,I76/H76*2600,I76)*J76*'dofinansowanie umów o pracę'!$D$8,2),0)</f>
        <v>0</v>
      </c>
      <c r="N76" s="68">
        <f>ROUND(IF(H76&gt;2600,K76/H76*2600,K76)*J76*'dofinansowanie umów o pracę'!$D$8,2)</f>
        <v>0</v>
      </c>
      <c r="O76" s="68">
        <f t="shared" si="3"/>
        <v>0</v>
      </c>
      <c r="P76" s="68">
        <f>O76*'dofinansowanie umów o pracę'!$F$6</f>
        <v>0</v>
      </c>
      <c r="S76" s="21"/>
      <c r="T76" s="21"/>
      <c r="U76" s="21"/>
      <c r="V76" s="21">
        <f t="shared" si="2"/>
        <v>10</v>
      </c>
    </row>
    <row r="77" spans="1:35" customFormat="1">
      <c r="A77" s="54">
        <v>69</v>
      </c>
      <c r="B77" s="92"/>
      <c r="C77" s="92"/>
      <c r="D77" s="78"/>
      <c r="E77" s="79"/>
      <c r="F77" s="80"/>
      <c r="G77" s="81">
        <v>0</v>
      </c>
      <c r="H77" s="82">
        <v>0</v>
      </c>
      <c r="I77" s="82">
        <v>0</v>
      </c>
      <c r="J77" s="83">
        <v>1</v>
      </c>
      <c r="K77" s="82">
        <v>0</v>
      </c>
      <c r="L77" s="67">
        <f>ROUND(IF(H77&gt;=2600,2600*'dofinansowanie umów o pracę'!$D$8,H77*'dofinansowanie umów o pracę'!$D$8),2)</f>
        <v>0</v>
      </c>
      <c r="M77" s="68">
        <f>IFERROR(ROUND(IF(H77&gt;2600,I77/H77*2600,I77)*J77*'dofinansowanie umów o pracę'!$D$8,2),0)</f>
        <v>0</v>
      </c>
      <c r="N77" s="68">
        <f>ROUND(IF(H77&gt;2600,K77/H77*2600,K77)*J77*'dofinansowanie umów o pracę'!$D$8,2)</f>
        <v>0</v>
      </c>
      <c r="O77" s="68">
        <f t="shared" si="3"/>
        <v>0</v>
      </c>
      <c r="P77" s="68">
        <f>O77*'dofinansowanie umów o pracę'!$F$6</f>
        <v>0</v>
      </c>
      <c r="S77" s="21"/>
      <c r="T77" s="21"/>
      <c r="U77" s="21"/>
      <c r="V77" s="21">
        <f t="shared" si="2"/>
        <v>10</v>
      </c>
    </row>
    <row r="78" spans="1:35" customFormat="1">
      <c r="A78" s="54">
        <v>70</v>
      </c>
      <c r="B78" s="92"/>
      <c r="C78" s="92"/>
      <c r="D78" s="78"/>
      <c r="E78" s="79"/>
      <c r="F78" s="80"/>
      <c r="G78" s="81">
        <v>0</v>
      </c>
      <c r="H78" s="82">
        <v>0</v>
      </c>
      <c r="I78" s="82">
        <v>0</v>
      </c>
      <c r="J78" s="83">
        <v>1</v>
      </c>
      <c r="K78" s="82">
        <v>0</v>
      </c>
      <c r="L78" s="67">
        <f>ROUND(IF(H78&gt;=2600,2600*'dofinansowanie umów o pracę'!$D$8,H78*'dofinansowanie umów o pracę'!$D$8),2)</f>
        <v>0</v>
      </c>
      <c r="M78" s="68">
        <f>IFERROR(ROUND(IF(H78&gt;2600,I78/H78*2600,I78)*J78*'dofinansowanie umów o pracę'!$D$8,2),0)</f>
        <v>0</v>
      </c>
      <c r="N78" s="68">
        <f>ROUND(IF(H78&gt;2600,K78/H78*2600,K78)*J78*'dofinansowanie umów o pracę'!$D$8,2)</f>
        <v>0</v>
      </c>
      <c r="O78" s="68">
        <f t="shared" si="3"/>
        <v>0</v>
      </c>
      <c r="P78" s="68">
        <f>O78*'dofinansowanie umów o pracę'!$F$6</f>
        <v>0</v>
      </c>
      <c r="S78" s="21"/>
      <c r="T78" s="21"/>
      <c r="U78" s="21"/>
      <c r="V78" s="21">
        <f t="shared" si="2"/>
        <v>10</v>
      </c>
    </row>
    <row r="79" spans="1:35" customFormat="1">
      <c r="A79" s="54">
        <v>71</v>
      </c>
      <c r="B79" s="92"/>
      <c r="C79" s="92"/>
      <c r="D79" s="78"/>
      <c r="E79" s="79"/>
      <c r="F79" s="80"/>
      <c r="G79" s="81">
        <v>0</v>
      </c>
      <c r="H79" s="82">
        <v>0</v>
      </c>
      <c r="I79" s="82">
        <v>0</v>
      </c>
      <c r="J79" s="83">
        <v>1</v>
      </c>
      <c r="K79" s="82">
        <v>0</v>
      </c>
      <c r="L79" s="67">
        <f>ROUND(IF(H79&gt;=2600,2600*'dofinansowanie umów o pracę'!$D$8,H79*'dofinansowanie umów o pracę'!$D$8),2)</f>
        <v>0</v>
      </c>
      <c r="M79" s="68">
        <f>IFERROR(ROUND(IF(H79&gt;2600,I79/H79*2600,I79)*J79*'dofinansowanie umów o pracę'!$D$8,2),0)</f>
        <v>0</v>
      </c>
      <c r="N79" s="68">
        <f>ROUND(IF(H79&gt;2600,K79/H79*2600,K79)*J79*'dofinansowanie umów o pracę'!$D$8,2)</f>
        <v>0</v>
      </c>
      <c r="O79" s="68">
        <f t="shared" si="3"/>
        <v>0</v>
      </c>
      <c r="P79" s="68">
        <f>O79*'dofinansowanie umów o pracę'!$F$6</f>
        <v>0</v>
      </c>
      <c r="S79" s="21"/>
      <c r="T79" s="21"/>
      <c r="U79" s="21"/>
      <c r="V79" s="21">
        <f t="shared" si="2"/>
        <v>10</v>
      </c>
    </row>
    <row r="80" spans="1:35" customFormat="1">
      <c r="A80" s="54">
        <v>72</v>
      </c>
      <c r="B80" s="92"/>
      <c r="C80" s="92"/>
      <c r="D80" s="78"/>
      <c r="E80" s="79"/>
      <c r="F80" s="80"/>
      <c r="G80" s="81">
        <v>0</v>
      </c>
      <c r="H80" s="82">
        <v>0</v>
      </c>
      <c r="I80" s="82">
        <v>0</v>
      </c>
      <c r="J80" s="83">
        <v>1</v>
      </c>
      <c r="K80" s="82">
        <v>0</v>
      </c>
      <c r="L80" s="67">
        <f>ROUND(IF(H80&gt;=2600,2600*'dofinansowanie umów o pracę'!$D$8,H80*'dofinansowanie umów o pracę'!$D$8),2)</f>
        <v>0</v>
      </c>
      <c r="M80" s="68">
        <f>IFERROR(ROUND(IF(H80&gt;2600,I80/H80*2600,I80)*J80*'dofinansowanie umów o pracę'!$D$8,2),0)</f>
        <v>0</v>
      </c>
      <c r="N80" s="68">
        <f>ROUND(IF(H80&gt;2600,K80/H80*2600,K80)*J80*'dofinansowanie umów o pracę'!$D$8,2)</f>
        <v>0</v>
      </c>
      <c r="O80" s="68">
        <f t="shared" si="3"/>
        <v>0</v>
      </c>
      <c r="P80" s="68">
        <f>O80*'dofinansowanie umów o pracę'!$F$6</f>
        <v>0</v>
      </c>
      <c r="S80" s="21"/>
      <c r="T80" s="21"/>
      <c r="U80" s="21"/>
      <c r="V80" s="21">
        <f t="shared" si="2"/>
        <v>10</v>
      </c>
    </row>
    <row r="81" spans="1:22" customFormat="1">
      <c r="A81" s="54">
        <v>73</v>
      </c>
      <c r="B81" s="92"/>
      <c r="C81" s="92"/>
      <c r="D81" s="78"/>
      <c r="E81" s="79"/>
      <c r="F81" s="80"/>
      <c r="G81" s="81">
        <v>0</v>
      </c>
      <c r="H81" s="82">
        <v>0</v>
      </c>
      <c r="I81" s="82">
        <v>0</v>
      </c>
      <c r="J81" s="83">
        <v>1</v>
      </c>
      <c r="K81" s="82">
        <v>0</v>
      </c>
      <c r="L81" s="67">
        <f>ROUND(IF(H81&gt;=2600,2600*'dofinansowanie umów o pracę'!$D$8,H81*'dofinansowanie umów o pracę'!$D$8),2)</f>
        <v>0</v>
      </c>
      <c r="M81" s="68">
        <f>IFERROR(ROUND(IF(H81&gt;2600,I81/H81*2600,I81)*J81*'dofinansowanie umów o pracę'!$D$8,2),0)</f>
        <v>0</v>
      </c>
      <c r="N81" s="68">
        <f>ROUND(IF(H81&gt;2600,K81/H81*2600,K81)*J81*'dofinansowanie umów o pracę'!$D$8,2)</f>
        <v>0</v>
      </c>
      <c r="O81" s="68">
        <f t="shared" si="3"/>
        <v>0</v>
      </c>
      <c r="P81" s="68">
        <f>O81*'dofinansowanie umów o pracę'!$F$6</f>
        <v>0</v>
      </c>
      <c r="S81" s="21"/>
      <c r="T81" s="21"/>
      <c r="U81" s="21"/>
      <c r="V81" s="21">
        <f t="shared" si="2"/>
        <v>10</v>
      </c>
    </row>
    <row r="82" spans="1:22" customFormat="1">
      <c r="A82" s="54">
        <v>74</v>
      </c>
      <c r="B82" s="92"/>
      <c r="C82" s="92"/>
      <c r="D82" s="78"/>
      <c r="E82" s="79"/>
      <c r="F82" s="80"/>
      <c r="G82" s="81">
        <v>0</v>
      </c>
      <c r="H82" s="82">
        <v>0</v>
      </c>
      <c r="I82" s="82">
        <v>0</v>
      </c>
      <c r="J82" s="83">
        <v>1</v>
      </c>
      <c r="K82" s="82">
        <v>0</v>
      </c>
      <c r="L82" s="67">
        <f>ROUND(IF(H82&gt;=2600,2600*'dofinansowanie umów o pracę'!$D$8,H82*'dofinansowanie umów o pracę'!$D$8),2)</f>
        <v>0</v>
      </c>
      <c r="M82" s="68">
        <f>IFERROR(ROUND(IF(H82&gt;2600,I82/H82*2600,I82)*J82*'dofinansowanie umów o pracę'!$D$8,2),0)</f>
        <v>0</v>
      </c>
      <c r="N82" s="68">
        <f>ROUND(IF(H82&gt;2600,K82/H82*2600,K82)*J82*'dofinansowanie umów o pracę'!$D$8,2)</f>
        <v>0</v>
      </c>
      <c r="O82" s="68">
        <f t="shared" si="3"/>
        <v>0</v>
      </c>
      <c r="P82" s="68">
        <f>O82*'dofinansowanie umów o pracę'!$F$6</f>
        <v>0</v>
      </c>
      <c r="S82" s="21"/>
      <c r="T82" s="21"/>
      <c r="U82" s="21"/>
      <c r="V82" s="21">
        <f t="shared" si="2"/>
        <v>10</v>
      </c>
    </row>
    <row r="83" spans="1:22" customFormat="1">
      <c r="A83" s="54">
        <v>75</v>
      </c>
      <c r="B83" s="92"/>
      <c r="C83" s="92"/>
      <c r="D83" s="78"/>
      <c r="E83" s="79"/>
      <c r="F83" s="80"/>
      <c r="G83" s="81">
        <v>0</v>
      </c>
      <c r="H83" s="82">
        <v>0</v>
      </c>
      <c r="I83" s="82">
        <v>0</v>
      </c>
      <c r="J83" s="83">
        <v>1</v>
      </c>
      <c r="K83" s="82">
        <v>0</v>
      </c>
      <c r="L83" s="67">
        <f>ROUND(IF(H83&gt;=2600,2600*'dofinansowanie umów o pracę'!$D$8,H83*'dofinansowanie umów o pracę'!$D$8),2)</f>
        <v>0</v>
      </c>
      <c r="M83" s="68">
        <f>IFERROR(ROUND(IF(H83&gt;2600,I83/H83*2600,I83)*J83*'dofinansowanie umów o pracę'!$D$8,2),0)</f>
        <v>0</v>
      </c>
      <c r="N83" s="68">
        <f>ROUND(IF(H83&gt;2600,K83/H83*2600,K83)*J83*'dofinansowanie umów o pracę'!$D$8,2)</f>
        <v>0</v>
      </c>
      <c r="O83" s="68">
        <f t="shared" si="3"/>
        <v>0</v>
      </c>
      <c r="P83" s="68">
        <f>O83*'dofinansowanie umów o pracę'!$F$6</f>
        <v>0</v>
      </c>
      <c r="S83" s="21"/>
      <c r="T83" s="21"/>
      <c r="U83" s="21"/>
      <c r="V83" s="21">
        <f t="shared" si="2"/>
        <v>10</v>
      </c>
    </row>
    <row r="84" spans="1:22" customFormat="1">
      <c r="A84" s="54">
        <v>76</v>
      </c>
      <c r="B84" s="92"/>
      <c r="C84" s="92"/>
      <c r="D84" s="78"/>
      <c r="E84" s="79"/>
      <c r="F84" s="80"/>
      <c r="G84" s="81">
        <v>0</v>
      </c>
      <c r="H84" s="82">
        <v>0</v>
      </c>
      <c r="I84" s="82">
        <v>0</v>
      </c>
      <c r="J84" s="83">
        <v>1</v>
      </c>
      <c r="K84" s="82">
        <v>0</v>
      </c>
      <c r="L84" s="67">
        <f>ROUND(IF(H84&gt;=2600,2600*'dofinansowanie umów o pracę'!$D$8,H84*'dofinansowanie umów o pracę'!$D$8),2)</f>
        <v>0</v>
      </c>
      <c r="M84" s="68">
        <f>IFERROR(ROUND(IF(H84&gt;2600,I84/H84*2600,I84)*J84*'dofinansowanie umów o pracę'!$D$8,2),0)</f>
        <v>0</v>
      </c>
      <c r="N84" s="68">
        <f>ROUND(IF(H84&gt;2600,K84/H84*2600,K84)*J84*'dofinansowanie umów o pracę'!$D$8,2)</f>
        <v>0</v>
      </c>
      <c r="O84" s="68">
        <f t="shared" si="3"/>
        <v>0</v>
      </c>
      <c r="P84" s="68">
        <f>O84*'dofinansowanie umów o pracę'!$F$6</f>
        <v>0</v>
      </c>
      <c r="S84" s="21"/>
      <c r="T84" s="21"/>
      <c r="U84" s="21"/>
      <c r="V84" s="21">
        <f t="shared" si="2"/>
        <v>10</v>
      </c>
    </row>
    <row r="85" spans="1:22" customFormat="1">
      <c r="A85" s="54">
        <v>77</v>
      </c>
      <c r="B85" s="92"/>
      <c r="C85" s="92"/>
      <c r="D85" s="78"/>
      <c r="E85" s="79"/>
      <c r="F85" s="80"/>
      <c r="G85" s="81">
        <v>0</v>
      </c>
      <c r="H85" s="82">
        <v>0</v>
      </c>
      <c r="I85" s="82">
        <v>0</v>
      </c>
      <c r="J85" s="83">
        <v>1</v>
      </c>
      <c r="K85" s="82">
        <v>0</v>
      </c>
      <c r="L85" s="67">
        <f>ROUND(IF(H85&gt;=2600,2600*'dofinansowanie umów o pracę'!$D$8,H85*'dofinansowanie umów o pracę'!$D$8),2)</f>
        <v>0</v>
      </c>
      <c r="M85" s="68">
        <f>IFERROR(ROUND(IF(H85&gt;2600,I85/H85*2600,I85)*J85*'dofinansowanie umów o pracę'!$D$8,2),0)</f>
        <v>0</v>
      </c>
      <c r="N85" s="68">
        <f>ROUND(IF(H85&gt;2600,K85/H85*2600,K85)*J85*'dofinansowanie umów o pracę'!$D$8,2)</f>
        <v>0</v>
      </c>
      <c r="O85" s="68">
        <f t="shared" si="3"/>
        <v>0</v>
      </c>
      <c r="P85" s="68">
        <f>O85*'dofinansowanie umów o pracę'!$F$6</f>
        <v>0</v>
      </c>
      <c r="S85" s="21"/>
      <c r="T85" s="21"/>
      <c r="U85" s="21"/>
      <c r="V85" s="21">
        <f t="shared" si="2"/>
        <v>10</v>
      </c>
    </row>
    <row r="86" spans="1:22" customFormat="1">
      <c r="A86" s="54">
        <v>78</v>
      </c>
      <c r="B86" s="92"/>
      <c r="C86" s="92"/>
      <c r="D86" s="78"/>
      <c r="E86" s="79"/>
      <c r="F86" s="80"/>
      <c r="G86" s="81">
        <v>0</v>
      </c>
      <c r="H86" s="82">
        <v>0</v>
      </c>
      <c r="I86" s="82">
        <v>0</v>
      </c>
      <c r="J86" s="83">
        <v>1</v>
      </c>
      <c r="K86" s="82">
        <v>0</v>
      </c>
      <c r="L86" s="67">
        <f>ROUND(IF(H86&gt;=2600,2600*'dofinansowanie umów o pracę'!$D$8,H86*'dofinansowanie umów o pracę'!$D$8),2)</f>
        <v>0</v>
      </c>
      <c r="M86" s="68">
        <f>IFERROR(ROUND(IF(H86&gt;2600,I86/H86*2600,I86)*J86*'dofinansowanie umów o pracę'!$D$8,2),0)</f>
        <v>0</v>
      </c>
      <c r="N86" s="68">
        <f>ROUND(IF(H86&gt;2600,K86/H86*2600,K86)*J86*'dofinansowanie umów o pracę'!$D$8,2)</f>
        <v>0</v>
      </c>
      <c r="O86" s="68">
        <f t="shared" si="3"/>
        <v>0</v>
      </c>
      <c r="P86" s="68">
        <f>O86*'dofinansowanie umów o pracę'!$F$6</f>
        <v>0</v>
      </c>
      <c r="S86" s="21"/>
      <c r="T86" s="21"/>
      <c r="U86" s="21"/>
      <c r="V86" s="21">
        <f t="shared" si="2"/>
        <v>10</v>
      </c>
    </row>
    <row r="87" spans="1:22" customFormat="1">
      <c r="A87" s="54">
        <v>79</v>
      </c>
      <c r="B87" s="92"/>
      <c r="C87" s="92"/>
      <c r="D87" s="78"/>
      <c r="E87" s="79"/>
      <c r="F87" s="80"/>
      <c r="G87" s="81">
        <v>0</v>
      </c>
      <c r="H87" s="82">
        <v>0</v>
      </c>
      <c r="I87" s="82">
        <v>0</v>
      </c>
      <c r="J87" s="83">
        <v>1</v>
      </c>
      <c r="K87" s="82">
        <v>0</v>
      </c>
      <c r="L87" s="67">
        <f>ROUND(IF(H87&gt;=2600,2600*'dofinansowanie umów o pracę'!$D$8,H87*'dofinansowanie umów o pracę'!$D$8),2)</f>
        <v>0</v>
      </c>
      <c r="M87" s="68">
        <f>IFERROR(ROUND(IF(H87&gt;2600,I87/H87*2600,I87)*J87*'dofinansowanie umów o pracę'!$D$8,2),0)</f>
        <v>0</v>
      </c>
      <c r="N87" s="68">
        <f>ROUND(IF(H87&gt;2600,K87/H87*2600,K87)*J87*'dofinansowanie umów o pracę'!$D$8,2)</f>
        <v>0</v>
      </c>
      <c r="O87" s="68">
        <f t="shared" si="3"/>
        <v>0</v>
      </c>
      <c r="P87" s="68">
        <f>O87*'dofinansowanie umów o pracę'!$F$6</f>
        <v>0</v>
      </c>
      <c r="S87" s="21"/>
      <c r="T87" s="21"/>
      <c r="U87" s="21"/>
      <c r="V87" s="21">
        <f t="shared" si="2"/>
        <v>10</v>
      </c>
    </row>
    <row r="88" spans="1:22" customFormat="1">
      <c r="A88" s="54">
        <v>80</v>
      </c>
      <c r="B88" s="92"/>
      <c r="C88" s="92"/>
      <c r="D88" s="78"/>
      <c r="E88" s="79"/>
      <c r="F88" s="80"/>
      <c r="G88" s="81">
        <v>0</v>
      </c>
      <c r="H88" s="82">
        <v>0</v>
      </c>
      <c r="I88" s="82">
        <v>0</v>
      </c>
      <c r="J88" s="83">
        <v>1</v>
      </c>
      <c r="K88" s="82">
        <v>0</v>
      </c>
      <c r="L88" s="67">
        <f>ROUND(IF(H88&gt;=2600,2600*'dofinansowanie umów o pracę'!$D$8,H88*'dofinansowanie umów o pracę'!$D$8),2)</f>
        <v>0</v>
      </c>
      <c r="M88" s="68">
        <f>IFERROR(ROUND(IF(H88&gt;2600,I88/H88*2600,I88)*J88*'dofinansowanie umów o pracę'!$D$8,2),0)</f>
        <v>0</v>
      </c>
      <c r="N88" s="68">
        <f>ROUND(IF(H88&gt;2600,K88/H88*2600,K88)*J88*'dofinansowanie umów o pracę'!$D$8,2)</f>
        <v>0</v>
      </c>
      <c r="O88" s="68">
        <f t="shared" si="3"/>
        <v>0</v>
      </c>
      <c r="P88" s="68">
        <f>O88*'dofinansowanie umów o pracę'!$F$6</f>
        <v>0</v>
      </c>
      <c r="S88" s="21"/>
      <c r="T88" s="21"/>
      <c r="U88" s="21"/>
      <c r="V88" s="21">
        <f t="shared" si="2"/>
        <v>10</v>
      </c>
    </row>
    <row r="89" spans="1:22" customFormat="1">
      <c r="A89" s="54">
        <v>81</v>
      </c>
      <c r="B89" s="92"/>
      <c r="C89" s="92"/>
      <c r="D89" s="78"/>
      <c r="E89" s="79"/>
      <c r="F89" s="80"/>
      <c r="G89" s="81">
        <v>0</v>
      </c>
      <c r="H89" s="82">
        <v>0</v>
      </c>
      <c r="I89" s="82">
        <v>0</v>
      </c>
      <c r="J89" s="83">
        <v>1</v>
      </c>
      <c r="K89" s="82">
        <v>0</v>
      </c>
      <c r="L89" s="67">
        <f>ROUND(IF(H89&gt;=2600,2600*'dofinansowanie umów o pracę'!$D$8,H89*'dofinansowanie umów o pracę'!$D$8),2)</f>
        <v>0</v>
      </c>
      <c r="M89" s="68">
        <f>IFERROR(ROUND(IF(H89&gt;2600,I89/H89*2600,I89)*J89*'dofinansowanie umów o pracę'!$D$8,2),0)</f>
        <v>0</v>
      </c>
      <c r="N89" s="68">
        <f>ROUND(IF(H89&gt;2600,K89/H89*2600,K89)*J89*'dofinansowanie umów o pracę'!$D$8,2)</f>
        <v>0</v>
      </c>
      <c r="O89" s="68">
        <f t="shared" si="3"/>
        <v>0</v>
      </c>
      <c r="P89" s="68">
        <f>O89*'dofinansowanie umów o pracę'!$F$6</f>
        <v>0</v>
      </c>
      <c r="S89" s="21"/>
      <c r="T89" s="21"/>
      <c r="U89" s="21"/>
      <c r="V89" s="21">
        <f t="shared" si="2"/>
        <v>10</v>
      </c>
    </row>
    <row r="90" spans="1:22" customFormat="1">
      <c r="A90" s="54">
        <v>82</v>
      </c>
      <c r="B90" s="92"/>
      <c r="C90" s="92"/>
      <c r="D90" s="78"/>
      <c r="E90" s="79"/>
      <c r="F90" s="80"/>
      <c r="G90" s="81">
        <v>0</v>
      </c>
      <c r="H90" s="82">
        <v>0</v>
      </c>
      <c r="I90" s="82">
        <v>0</v>
      </c>
      <c r="J90" s="83">
        <v>1</v>
      </c>
      <c r="K90" s="82">
        <v>0</v>
      </c>
      <c r="L90" s="67">
        <f>ROUND(IF(H90&gt;=2600,2600*'dofinansowanie umów o pracę'!$D$8,H90*'dofinansowanie umów o pracę'!$D$8),2)</f>
        <v>0</v>
      </c>
      <c r="M90" s="68">
        <f>IFERROR(ROUND(IF(H90&gt;2600,I90/H90*2600,I90)*J90*'dofinansowanie umów o pracę'!$D$8,2),0)</f>
        <v>0</v>
      </c>
      <c r="N90" s="68">
        <f>ROUND(IF(H90&gt;2600,K90/H90*2600,K90)*J90*'dofinansowanie umów o pracę'!$D$8,2)</f>
        <v>0</v>
      </c>
      <c r="O90" s="68">
        <f t="shared" si="3"/>
        <v>0</v>
      </c>
      <c r="P90" s="68">
        <f>O90*'dofinansowanie umów o pracę'!$F$6</f>
        <v>0</v>
      </c>
      <c r="S90" s="21"/>
      <c r="T90" s="21"/>
      <c r="U90" s="21"/>
      <c r="V90" s="21">
        <f t="shared" si="2"/>
        <v>10</v>
      </c>
    </row>
    <row r="91" spans="1:22" customFormat="1">
      <c r="A91" s="54">
        <v>83</v>
      </c>
      <c r="B91" s="92"/>
      <c r="C91" s="92"/>
      <c r="D91" s="78"/>
      <c r="E91" s="79"/>
      <c r="F91" s="80"/>
      <c r="G91" s="81">
        <v>0</v>
      </c>
      <c r="H91" s="82">
        <v>0</v>
      </c>
      <c r="I91" s="82">
        <v>0</v>
      </c>
      <c r="J91" s="83">
        <v>1</v>
      </c>
      <c r="K91" s="82">
        <v>0</v>
      </c>
      <c r="L91" s="67">
        <f>ROUND(IF(H91&gt;=2600,2600*'dofinansowanie umów o pracę'!$D$8,H91*'dofinansowanie umów o pracę'!$D$8),2)</f>
        <v>0</v>
      </c>
      <c r="M91" s="68">
        <f>IFERROR(ROUND(IF(H91&gt;2600,I91/H91*2600,I91)*J91*'dofinansowanie umów o pracę'!$D$8,2),0)</f>
        <v>0</v>
      </c>
      <c r="N91" s="68">
        <f>ROUND(IF(H91&gt;2600,K91/H91*2600,K91)*J91*'dofinansowanie umów o pracę'!$D$8,2)</f>
        <v>0</v>
      </c>
      <c r="O91" s="68">
        <f t="shared" si="3"/>
        <v>0</v>
      </c>
      <c r="P91" s="68">
        <f>O91*'dofinansowanie umów o pracę'!$F$6</f>
        <v>0</v>
      </c>
      <c r="S91" s="21"/>
      <c r="T91" s="21"/>
      <c r="U91" s="21"/>
      <c r="V91" s="21">
        <f t="shared" si="2"/>
        <v>10</v>
      </c>
    </row>
    <row r="92" spans="1:22" customFormat="1">
      <c r="A92" s="54">
        <v>84</v>
      </c>
      <c r="B92" s="92"/>
      <c r="C92" s="92"/>
      <c r="D92" s="78"/>
      <c r="E92" s="79"/>
      <c r="F92" s="80"/>
      <c r="G92" s="81">
        <v>0</v>
      </c>
      <c r="H92" s="82">
        <v>0</v>
      </c>
      <c r="I92" s="82">
        <v>0</v>
      </c>
      <c r="J92" s="83">
        <v>1</v>
      </c>
      <c r="K92" s="82">
        <v>0</v>
      </c>
      <c r="L92" s="67">
        <f>ROUND(IF(H92&gt;=2600,2600*'dofinansowanie umów o pracę'!$D$8,H92*'dofinansowanie umów o pracę'!$D$8),2)</f>
        <v>0</v>
      </c>
      <c r="M92" s="68">
        <f>IFERROR(ROUND(IF(H92&gt;2600,I92/H92*2600,I92)*J92*'dofinansowanie umów o pracę'!$D$8,2),0)</f>
        <v>0</v>
      </c>
      <c r="N92" s="68">
        <f>ROUND(IF(H92&gt;2600,K92/H92*2600,K92)*J92*'dofinansowanie umów o pracę'!$D$8,2)</f>
        <v>0</v>
      </c>
      <c r="O92" s="68">
        <f t="shared" si="3"/>
        <v>0</v>
      </c>
      <c r="P92" s="68">
        <f>O92*'dofinansowanie umów o pracę'!$F$6</f>
        <v>0</v>
      </c>
      <c r="S92" s="21"/>
      <c r="T92" s="21"/>
      <c r="U92" s="21"/>
      <c r="V92" s="21">
        <f t="shared" si="2"/>
        <v>10</v>
      </c>
    </row>
    <row r="93" spans="1:22" customFormat="1">
      <c r="A93" s="54">
        <v>85</v>
      </c>
      <c r="B93" s="92"/>
      <c r="C93" s="92"/>
      <c r="D93" s="78"/>
      <c r="E93" s="79"/>
      <c r="F93" s="80"/>
      <c r="G93" s="81">
        <v>0</v>
      </c>
      <c r="H93" s="82">
        <v>0</v>
      </c>
      <c r="I93" s="82">
        <v>0</v>
      </c>
      <c r="J93" s="83">
        <v>1</v>
      </c>
      <c r="K93" s="82">
        <v>0</v>
      </c>
      <c r="L93" s="67">
        <f>ROUND(IF(H93&gt;=2600,2600*'dofinansowanie umów o pracę'!$D$8,H93*'dofinansowanie umów o pracę'!$D$8),2)</f>
        <v>0</v>
      </c>
      <c r="M93" s="68">
        <f>IFERROR(ROUND(IF(H93&gt;2600,I93/H93*2600,I93)*J93*'dofinansowanie umów o pracę'!$D$8,2),0)</f>
        <v>0</v>
      </c>
      <c r="N93" s="68">
        <f>ROUND(IF(H93&gt;2600,K93/H93*2600,K93)*J93*'dofinansowanie umów o pracę'!$D$8,2)</f>
        <v>0</v>
      </c>
      <c r="O93" s="68">
        <f t="shared" si="3"/>
        <v>0</v>
      </c>
      <c r="P93" s="68">
        <f>O93*'dofinansowanie umów o pracę'!$F$6</f>
        <v>0</v>
      </c>
      <c r="S93" s="21"/>
      <c r="T93" s="21"/>
      <c r="U93" s="21"/>
      <c r="V93" s="21">
        <f t="shared" si="2"/>
        <v>10</v>
      </c>
    </row>
    <row r="94" spans="1:22" customFormat="1">
      <c r="A94" s="54">
        <v>86</v>
      </c>
      <c r="B94" s="92"/>
      <c r="C94" s="92"/>
      <c r="D94" s="78"/>
      <c r="E94" s="79"/>
      <c r="F94" s="80"/>
      <c r="G94" s="81">
        <v>0</v>
      </c>
      <c r="H94" s="82">
        <v>0</v>
      </c>
      <c r="I94" s="82">
        <v>0</v>
      </c>
      <c r="J94" s="83">
        <v>1</v>
      </c>
      <c r="K94" s="82">
        <v>0</v>
      </c>
      <c r="L94" s="67">
        <f>ROUND(IF(H94&gt;=2600,2600*'dofinansowanie umów o pracę'!$D$8,H94*'dofinansowanie umów o pracę'!$D$8),2)</f>
        <v>0</v>
      </c>
      <c r="M94" s="68">
        <f>IFERROR(ROUND(IF(H94&gt;2600,I94/H94*2600,I94)*J94*'dofinansowanie umów o pracę'!$D$8,2),0)</f>
        <v>0</v>
      </c>
      <c r="N94" s="68">
        <f>ROUND(IF(H94&gt;2600,K94/H94*2600,K94)*J94*'dofinansowanie umów o pracę'!$D$8,2)</f>
        <v>0</v>
      </c>
      <c r="O94" s="68">
        <f t="shared" si="3"/>
        <v>0</v>
      </c>
      <c r="P94" s="68">
        <f>O94*'dofinansowanie umów o pracę'!$F$6</f>
        <v>0</v>
      </c>
      <c r="S94" s="21"/>
      <c r="T94" s="21"/>
      <c r="U94" s="21"/>
      <c r="V94" s="21">
        <f t="shared" si="2"/>
        <v>10</v>
      </c>
    </row>
    <row r="95" spans="1:22" customFormat="1">
      <c r="A95" s="54">
        <v>87</v>
      </c>
      <c r="B95" s="92"/>
      <c r="C95" s="92"/>
      <c r="D95" s="78"/>
      <c r="E95" s="79"/>
      <c r="F95" s="80"/>
      <c r="G95" s="81">
        <v>0</v>
      </c>
      <c r="H95" s="82">
        <v>0</v>
      </c>
      <c r="I95" s="82">
        <v>0</v>
      </c>
      <c r="J95" s="83">
        <v>1</v>
      </c>
      <c r="K95" s="82">
        <v>0</v>
      </c>
      <c r="L95" s="67">
        <f>ROUND(IF(H95&gt;=2600,2600*'dofinansowanie umów o pracę'!$D$8,H95*'dofinansowanie umów o pracę'!$D$8),2)</f>
        <v>0</v>
      </c>
      <c r="M95" s="68">
        <f>IFERROR(ROUND(IF(H95&gt;2600,I95/H95*2600,I95)*J95*'dofinansowanie umów o pracę'!$D$8,2),0)</f>
        <v>0</v>
      </c>
      <c r="N95" s="68">
        <f>ROUND(IF(H95&gt;2600,K95/H95*2600,K95)*J95*'dofinansowanie umów o pracę'!$D$8,2)</f>
        <v>0</v>
      </c>
      <c r="O95" s="68">
        <f t="shared" si="3"/>
        <v>0</v>
      </c>
      <c r="P95" s="68">
        <f>O95*'dofinansowanie umów o pracę'!$F$6</f>
        <v>0</v>
      </c>
      <c r="S95" s="21"/>
      <c r="T95" s="21"/>
      <c r="U95" s="21"/>
      <c r="V95" s="21">
        <f t="shared" si="2"/>
        <v>10</v>
      </c>
    </row>
    <row r="96" spans="1:22" customFormat="1">
      <c r="A96" s="54">
        <v>88</v>
      </c>
      <c r="B96" s="92"/>
      <c r="C96" s="92"/>
      <c r="D96" s="78"/>
      <c r="E96" s="79"/>
      <c r="F96" s="80"/>
      <c r="G96" s="81">
        <v>0</v>
      </c>
      <c r="H96" s="82">
        <v>0</v>
      </c>
      <c r="I96" s="82">
        <v>0</v>
      </c>
      <c r="J96" s="83">
        <v>1</v>
      </c>
      <c r="K96" s="82">
        <v>0</v>
      </c>
      <c r="L96" s="67">
        <f>ROUND(IF(H96&gt;=2600,2600*'dofinansowanie umów o pracę'!$D$8,H96*'dofinansowanie umów o pracę'!$D$8),2)</f>
        <v>0</v>
      </c>
      <c r="M96" s="68">
        <f>IFERROR(ROUND(IF(H96&gt;2600,I96/H96*2600,I96)*J96*'dofinansowanie umów o pracę'!$D$8,2),0)</f>
        <v>0</v>
      </c>
      <c r="N96" s="68">
        <f>ROUND(IF(H96&gt;2600,K96/H96*2600,K96)*J96*'dofinansowanie umów o pracę'!$D$8,2)</f>
        <v>0</v>
      </c>
      <c r="O96" s="68">
        <f t="shared" si="3"/>
        <v>0</v>
      </c>
      <c r="P96" s="68">
        <f>O96*'dofinansowanie umów o pracę'!$F$6</f>
        <v>0</v>
      </c>
      <c r="S96" s="21"/>
      <c r="T96" s="21"/>
      <c r="U96" s="21"/>
      <c r="V96" s="21">
        <f t="shared" si="2"/>
        <v>10</v>
      </c>
    </row>
    <row r="97" spans="1:22" customFormat="1">
      <c r="A97" s="54">
        <v>89</v>
      </c>
      <c r="B97" s="92"/>
      <c r="C97" s="92"/>
      <c r="D97" s="78"/>
      <c r="E97" s="79"/>
      <c r="F97" s="80"/>
      <c r="G97" s="81">
        <v>0</v>
      </c>
      <c r="H97" s="82">
        <v>0</v>
      </c>
      <c r="I97" s="82">
        <v>0</v>
      </c>
      <c r="J97" s="83">
        <v>1</v>
      </c>
      <c r="K97" s="82">
        <v>0</v>
      </c>
      <c r="L97" s="67">
        <f>ROUND(IF(H97&gt;=2600,2600*'dofinansowanie umów o pracę'!$D$8,H97*'dofinansowanie umów o pracę'!$D$8),2)</f>
        <v>0</v>
      </c>
      <c r="M97" s="68">
        <f>IFERROR(ROUND(IF(H97&gt;2600,I97/H97*2600,I97)*J97*'dofinansowanie umów o pracę'!$D$8,2),0)</f>
        <v>0</v>
      </c>
      <c r="N97" s="68">
        <f>ROUND(IF(H97&gt;2600,K97/H97*2600,K97)*J97*'dofinansowanie umów o pracę'!$D$8,2)</f>
        <v>0</v>
      </c>
      <c r="O97" s="68">
        <f t="shared" si="3"/>
        <v>0</v>
      </c>
      <c r="P97" s="68">
        <f>O97*'dofinansowanie umów o pracę'!$F$6</f>
        <v>0</v>
      </c>
      <c r="S97" s="21"/>
      <c r="T97" s="21"/>
      <c r="U97" s="21"/>
      <c r="V97" s="21">
        <f t="shared" si="2"/>
        <v>10</v>
      </c>
    </row>
    <row r="98" spans="1:22" customFormat="1">
      <c r="A98" s="54">
        <v>90</v>
      </c>
      <c r="B98" s="92"/>
      <c r="C98" s="92"/>
      <c r="D98" s="78"/>
      <c r="E98" s="79"/>
      <c r="F98" s="80"/>
      <c r="G98" s="81">
        <v>0</v>
      </c>
      <c r="H98" s="82">
        <v>0</v>
      </c>
      <c r="I98" s="82">
        <v>0</v>
      </c>
      <c r="J98" s="83">
        <v>1</v>
      </c>
      <c r="K98" s="82">
        <v>0</v>
      </c>
      <c r="L98" s="67">
        <f>ROUND(IF(H98&gt;=2600,2600*'dofinansowanie umów o pracę'!$D$8,H98*'dofinansowanie umów o pracę'!$D$8),2)</f>
        <v>0</v>
      </c>
      <c r="M98" s="68">
        <f>IFERROR(ROUND(IF(H98&gt;2600,I98/H98*2600,I98)*J98*'dofinansowanie umów o pracę'!$D$8,2),0)</f>
        <v>0</v>
      </c>
      <c r="N98" s="68">
        <f>ROUND(IF(H98&gt;2600,K98/H98*2600,K98)*J98*'dofinansowanie umów o pracę'!$D$8,2)</f>
        <v>0</v>
      </c>
      <c r="O98" s="68">
        <f t="shared" si="3"/>
        <v>0</v>
      </c>
      <c r="P98" s="68">
        <f>O98*'dofinansowanie umów o pracę'!$F$6</f>
        <v>0</v>
      </c>
      <c r="S98" s="21"/>
      <c r="T98" s="21"/>
      <c r="U98" s="21"/>
      <c r="V98" s="21">
        <f t="shared" si="2"/>
        <v>10</v>
      </c>
    </row>
    <row r="99" spans="1:22" customFormat="1">
      <c r="A99" s="54">
        <v>91</v>
      </c>
      <c r="B99" s="92"/>
      <c r="C99" s="92"/>
      <c r="D99" s="78"/>
      <c r="E99" s="79"/>
      <c r="F99" s="80"/>
      <c r="G99" s="81">
        <v>0</v>
      </c>
      <c r="H99" s="82">
        <v>0</v>
      </c>
      <c r="I99" s="82">
        <v>0</v>
      </c>
      <c r="J99" s="83">
        <v>1</v>
      </c>
      <c r="K99" s="82">
        <v>0</v>
      </c>
      <c r="L99" s="67">
        <f>ROUND(IF(H99&gt;=2600,2600*'dofinansowanie umów o pracę'!$D$8,H99*'dofinansowanie umów o pracę'!$D$8),2)</f>
        <v>0</v>
      </c>
      <c r="M99" s="68">
        <f>IFERROR(ROUND(IF(H99&gt;2600,I99/H99*2600,I99)*J99*'dofinansowanie umów o pracę'!$D$8,2),0)</f>
        <v>0</v>
      </c>
      <c r="N99" s="68">
        <f>ROUND(IF(H99&gt;2600,K99/H99*2600,K99)*J99*'dofinansowanie umów o pracę'!$D$8,2)</f>
        <v>0</v>
      </c>
      <c r="O99" s="68">
        <f t="shared" si="3"/>
        <v>0</v>
      </c>
      <c r="P99" s="68">
        <f>O99*'dofinansowanie umów o pracę'!$F$6</f>
        <v>0</v>
      </c>
      <c r="S99" s="21"/>
      <c r="T99" s="21"/>
      <c r="U99" s="21"/>
      <c r="V99" s="21">
        <f t="shared" si="2"/>
        <v>10</v>
      </c>
    </row>
    <row r="100" spans="1:22" customFormat="1">
      <c r="A100" s="54">
        <v>92</v>
      </c>
      <c r="B100" s="92"/>
      <c r="C100" s="92"/>
      <c r="D100" s="78"/>
      <c r="E100" s="79"/>
      <c r="F100" s="80"/>
      <c r="G100" s="81">
        <v>0</v>
      </c>
      <c r="H100" s="82">
        <v>0</v>
      </c>
      <c r="I100" s="82">
        <v>0</v>
      </c>
      <c r="J100" s="83">
        <v>1</v>
      </c>
      <c r="K100" s="82">
        <v>0</v>
      </c>
      <c r="L100" s="67">
        <f>ROUND(IF(H100&gt;=2600,2600*'dofinansowanie umów o pracę'!$D$8,H100*'dofinansowanie umów o pracę'!$D$8),2)</f>
        <v>0</v>
      </c>
      <c r="M100" s="68">
        <f>IFERROR(ROUND(IF(H100&gt;2600,I100/H100*2600,I100)*J100*'dofinansowanie umów o pracę'!$D$8,2),0)</f>
        <v>0</v>
      </c>
      <c r="N100" s="68">
        <f>ROUND(IF(H100&gt;2600,K100/H100*2600,K100)*J100*'dofinansowanie umów o pracę'!$D$8,2)</f>
        <v>0</v>
      </c>
      <c r="O100" s="68">
        <f t="shared" si="3"/>
        <v>0</v>
      </c>
      <c r="P100" s="68">
        <f>O100*'dofinansowanie umów o pracę'!$F$6</f>
        <v>0</v>
      </c>
      <c r="S100" s="21"/>
      <c r="T100" s="21"/>
      <c r="U100" s="21"/>
      <c r="V100" s="21">
        <f t="shared" si="2"/>
        <v>10</v>
      </c>
    </row>
    <row r="101" spans="1:22" customFormat="1">
      <c r="A101" s="54">
        <v>93</v>
      </c>
      <c r="B101" s="92"/>
      <c r="C101" s="92"/>
      <c r="D101" s="78"/>
      <c r="E101" s="79"/>
      <c r="F101" s="80"/>
      <c r="G101" s="81">
        <v>0</v>
      </c>
      <c r="H101" s="82">
        <v>0</v>
      </c>
      <c r="I101" s="82">
        <v>0</v>
      </c>
      <c r="J101" s="83">
        <v>1</v>
      </c>
      <c r="K101" s="82">
        <v>0</v>
      </c>
      <c r="L101" s="67">
        <f>ROUND(IF(H101&gt;=2600,2600*'dofinansowanie umów o pracę'!$D$8,H101*'dofinansowanie umów o pracę'!$D$8),2)</f>
        <v>0</v>
      </c>
      <c r="M101" s="68">
        <f>IFERROR(ROUND(IF(H101&gt;2600,I101/H101*2600,I101)*J101*'dofinansowanie umów o pracę'!$D$8,2),0)</f>
        <v>0</v>
      </c>
      <c r="N101" s="68">
        <f>ROUND(IF(H101&gt;2600,K101/H101*2600,K101)*J101*'dofinansowanie umów o pracę'!$D$8,2)</f>
        <v>0</v>
      </c>
      <c r="O101" s="68">
        <f t="shared" si="3"/>
        <v>0</v>
      </c>
      <c r="P101" s="68">
        <f>O101*'dofinansowanie umów o pracę'!$F$6</f>
        <v>0</v>
      </c>
      <c r="S101" s="21"/>
      <c r="T101" s="21"/>
      <c r="U101" s="21"/>
      <c r="V101" s="21">
        <f t="shared" si="2"/>
        <v>10</v>
      </c>
    </row>
    <row r="102" spans="1:22" customFormat="1">
      <c r="A102" s="54">
        <v>94</v>
      </c>
      <c r="B102" s="92"/>
      <c r="C102" s="92"/>
      <c r="D102" s="78"/>
      <c r="E102" s="79"/>
      <c r="F102" s="80"/>
      <c r="G102" s="81">
        <v>0</v>
      </c>
      <c r="H102" s="82">
        <v>0</v>
      </c>
      <c r="I102" s="82">
        <v>0</v>
      </c>
      <c r="J102" s="83">
        <v>1</v>
      </c>
      <c r="K102" s="82">
        <v>0</v>
      </c>
      <c r="L102" s="67">
        <f>ROUND(IF(H102&gt;=2600,2600*'dofinansowanie umów o pracę'!$D$8,H102*'dofinansowanie umów o pracę'!$D$8),2)</f>
        <v>0</v>
      </c>
      <c r="M102" s="68">
        <f>IFERROR(ROUND(IF(H102&gt;2600,I102/H102*2600,I102)*J102*'dofinansowanie umów o pracę'!$D$8,2),0)</f>
        <v>0</v>
      </c>
      <c r="N102" s="68">
        <f>ROUND(IF(H102&gt;2600,K102/H102*2600,K102)*J102*'dofinansowanie umów o pracę'!$D$8,2)</f>
        <v>0</v>
      </c>
      <c r="O102" s="68">
        <f t="shared" si="3"/>
        <v>0</v>
      </c>
      <c r="P102" s="68">
        <f>O102*'dofinansowanie umów o pracę'!$F$6</f>
        <v>0</v>
      </c>
      <c r="S102" s="21"/>
      <c r="T102" s="21"/>
      <c r="U102" s="21"/>
      <c r="V102" s="21">
        <f t="shared" si="2"/>
        <v>10</v>
      </c>
    </row>
    <row r="103" spans="1:22" customFormat="1">
      <c r="A103" s="54">
        <v>95</v>
      </c>
      <c r="B103" s="92"/>
      <c r="C103" s="92"/>
      <c r="D103" s="78"/>
      <c r="E103" s="79"/>
      <c r="F103" s="80"/>
      <c r="G103" s="81">
        <v>0</v>
      </c>
      <c r="H103" s="82">
        <v>0</v>
      </c>
      <c r="I103" s="82">
        <v>0</v>
      </c>
      <c r="J103" s="83">
        <v>1</v>
      </c>
      <c r="K103" s="82">
        <v>0</v>
      </c>
      <c r="L103" s="67">
        <f>ROUND(IF(H103&gt;=2600,2600*'dofinansowanie umów o pracę'!$D$8,H103*'dofinansowanie umów o pracę'!$D$8),2)</f>
        <v>0</v>
      </c>
      <c r="M103" s="68">
        <f>IFERROR(ROUND(IF(H103&gt;2600,I103/H103*2600,I103)*J103*'dofinansowanie umów o pracę'!$D$8,2),0)</f>
        <v>0</v>
      </c>
      <c r="N103" s="68">
        <f>ROUND(IF(H103&gt;2600,K103/H103*2600,K103)*J103*'dofinansowanie umów o pracę'!$D$8,2)</f>
        <v>0</v>
      </c>
      <c r="O103" s="68">
        <f t="shared" si="3"/>
        <v>0</v>
      </c>
      <c r="P103" s="68">
        <f>O103*'dofinansowanie umów o pracę'!$F$6</f>
        <v>0</v>
      </c>
      <c r="S103" s="21"/>
      <c r="T103" s="21"/>
      <c r="U103" s="21"/>
      <c r="V103" s="21">
        <f t="shared" si="2"/>
        <v>10</v>
      </c>
    </row>
    <row r="104" spans="1:22" customFormat="1">
      <c r="A104" s="54">
        <v>96</v>
      </c>
      <c r="B104" s="92"/>
      <c r="C104" s="92"/>
      <c r="D104" s="78"/>
      <c r="E104" s="79"/>
      <c r="F104" s="80"/>
      <c r="G104" s="81">
        <v>0</v>
      </c>
      <c r="H104" s="82">
        <v>0</v>
      </c>
      <c r="I104" s="82">
        <v>0</v>
      </c>
      <c r="J104" s="83">
        <v>1</v>
      </c>
      <c r="K104" s="82">
        <v>0</v>
      </c>
      <c r="L104" s="67">
        <f>ROUND(IF(H104&gt;=2600,2600*'dofinansowanie umów o pracę'!$D$8,H104*'dofinansowanie umów o pracę'!$D$8),2)</f>
        <v>0</v>
      </c>
      <c r="M104" s="68">
        <f>IFERROR(ROUND(IF(H104&gt;2600,I104/H104*2600,I104)*J104*'dofinansowanie umów o pracę'!$D$8,2),0)</f>
        <v>0</v>
      </c>
      <c r="N104" s="68">
        <f>ROUND(IF(H104&gt;2600,K104/H104*2600,K104)*J104*'dofinansowanie umów o pracę'!$D$8,2)</f>
        <v>0</v>
      </c>
      <c r="O104" s="68">
        <f t="shared" si="3"/>
        <v>0</v>
      </c>
      <c r="P104" s="68">
        <f>O104*'dofinansowanie umów o pracę'!$F$6</f>
        <v>0</v>
      </c>
      <c r="S104" s="21"/>
      <c r="T104" s="21"/>
      <c r="U104" s="21"/>
      <c r="V104" s="21">
        <f t="shared" si="2"/>
        <v>10</v>
      </c>
    </row>
    <row r="105" spans="1:22" customFormat="1">
      <c r="A105" s="54">
        <v>97</v>
      </c>
      <c r="B105" s="92"/>
      <c r="C105" s="92"/>
      <c r="D105" s="78"/>
      <c r="E105" s="79"/>
      <c r="F105" s="80"/>
      <c r="G105" s="81">
        <v>0</v>
      </c>
      <c r="H105" s="82">
        <v>0</v>
      </c>
      <c r="I105" s="82">
        <v>0</v>
      </c>
      <c r="J105" s="83">
        <v>1</v>
      </c>
      <c r="K105" s="82">
        <v>0</v>
      </c>
      <c r="L105" s="67">
        <f>ROUND(IF(H105&gt;=2600,2600*'dofinansowanie umów o pracę'!$D$8,H105*'dofinansowanie umów o pracę'!$D$8),2)</f>
        <v>0</v>
      </c>
      <c r="M105" s="68">
        <f>IFERROR(ROUND(IF(H105&gt;2600,I105/H105*2600,I105)*J105*'dofinansowanie umów o pracę'!$D$8,2),0)</f>
        <v>0</v>
      </c>
      <c r="N105" s="68">
        <f>ROUND(IF(H105&gt;2600,K105/H105*2600,K105)*J105*'dofinansowanie umów o pracę'!$D$8,2)</f>
        <v>0</v>
      </c>
      <c r="O105" s="68">
        <f t="shared" si="3"/>
        <v>0</v>
      </c>
      <c r="P105" s="68">
        <f>O105*'dofinansowanie umów o pracę'!$F$6</f>
        <v>0</v>
      </c>
      <c r="S105" s="21"/>
      <c r="T105" s="21"/>
      <c r="U105" s="21"/>
      <c r="V105" s="21">
        <f t="shared" si="2"/>
        <v>10</v>
      </c>
    </row>
    <row r="106" spans="1:22" customFormat="1">
      <c r="A106" s="54">
        <v>98</v>
      </c>
      <c r="B106" s="92"/>
      <c r="C106" s="92"/>
      <c r="D106" s="78"/>
      <c r="E106" s="79"/>
      <c r="F106" s="80"/>
      <c r="G106" s="81">
        <v>0</v>
      </c>
      <c r="H106" s="82">
        <v>0</v>
      </c>
      <c r="I106" s="82">
        <v>0</v>
      </c>
      <c r="J106" s="83">
        <v>1</v>
      </c>
      <c r="K106" s="82">
        <v>0</v>
      </c>
      <c r="L106" s="67">
        <f>ROUND(IF(H106&gt;=2600,2600*'dofinansowanie umów o pracę'!$D$8,H106*'dofinansowanie umów o pracę'!$D$8),2)</f>
        <v>0</v>
      </c>
      <c r="M106" s="68">
        <f>IFERROR(ROUND(IF(H106&gt;2600,I106/H106*2600,I106)*J106*'dofinansowanie umów o pracę'!$D$8,2),0)</f>
        <v>0</v>
      </c>
      <c r="N106" s="68">
        <f>ROUND(IF(H106&gt;2600,K106/H106*2600,K106)*J106*'dofinansowanie umów o pracę'!$D$8,2)</f>
        <v>0</v>
      </c>
      <c r="O106" s="68">
        <f t="shared" si="3"/>
        <v>0</v>
      </c>
      <c r="P106" s="68">
        <f>O106*'dofinansowanie umów o pracę'!$F$6</f>
        <v>0</v>
      </c>
      <c r="S106" s="21"/>
      <c r="T106" s="21"/>
      <c r="U106" s="21"/>
      <c r="V106" s="21">
        <f t="shared" si="2"/>
        <v>10</v>
      </c>
    </row>
    <row r="107" spans="1:22" customFormat="1">
      <c r="A107" s="54">
        <v>99</v>
      </c>
      <c r="B107" s="92"/>
      <c r="C107" s="92"/>
      <c r="D107" s="78"/>
      <c r="E107" s="79"/>
      <c r="F107" s="80"/>
      <c r="G107" s="81">
        <v>0</v>
      </c>
      <c r="H107" s="82">
        <v>0</v>
      </c>
      <c r="I107" s="82">
        <v>0</v>
      </c>
      <c r="J107" s="83">
        <v>1</v>
      </c>
      <c r="K107" s="82">
        <v>0</v>
      </c>
      <c r="L107" s="67">
        <f>ROUND(IF(H107&gt;=2600,2600*'dofinansowanie umów o pracę'!$D$8,H107*'dofinansowanie umów o pracę'!$D$8),2)</f>
        <v>0</v>
      </c>
      <c r="M107" s="68">
        <f>IFERROR(ROUND(IF(H107&gt;2600,I107/H107*2600,I107)*J107*'dofinansowanie umów o pracę'!$D$8,2),0)</f>
        <v>0</v>
      </c>
      <c r="N107" s="68">
        <f>ROUND(IF(H107&gt;2600,K107/H107*2600,K107)*J107*'dofinansowanie umów o pracę'!$D$8,2)</f>
        <v>0</v>
      </c>
      <c r="O107" s="68">
        <f t="shared" si="3"/>
        <v>0</v>
      </c>
      <c r="P107" s="68">
        <f>O107*'dofinansowanie umów o pracę'!$F$6</f>
        <v>0</v>
      </c>
      <c r="S107" s="21"/>
      <c r="T107" s="21"/>
      <c r="U107" s="21"/>
      <c r="V107" s="21">
        <f t="shared" si="2"/>
        <v>10</v>
      </c>
    </row>
    <row r="108" spans="1:22" customFormat="1">
      <c r="A108" s="54">
        <v>100</v>
      </c>
      <c r="B108" s="92"/>
      <c r="C108" s="92"/>
      <c r="D108" s="78"/>
      <c r="E108" s="79"/>
      <c r="F108" s="80"/>
      <c r="G108" s="81">
        <v>0</v>
      </c>
      <c r="H108" s="82">
        <v>0</v>
      </c>
      <c r="I108" s="82">
        <v>0</v>
      </c>
      <c r="J108" s="83">
        <v>1</v>
      </c>
      <c r="K108" s="82">
        <v>0</v>
      </c>
      <c r="L108" s="67">
        <f>ROUND(IF(H108&gt;=2600,2600*'dofinansowanie umów o pracę'!$D$8,H108*'dofinansowanie umów o pracę'!$D$8),2)</f>
        <v>0</v>
      </c>
      <c r="M108" s="68">
        <f>IFERROR(ROUND(IF(H108&gt;2600,I108/H108*2600,I108)*J108*'dofinansowanie umów o pracę'!$D$8,2),0)</f>
        <v>0</v>
      </c>
      <c r="N108" s="68">
        <f>ROUND(IF(H108&gt;2600,K108/H108*2600,K108)*J108*'dofinansowanie umów o pracę'!$D$8,2)</f>
        <v>0</v>
      </c>
      <c r="O108" s="68">
        <f t="shared" si="3"/>
        <v>0</v>
      </c>
      <c r="P108" s="68">
        <f>O108*'dofinansowanie umów o pracę'!$F$6</f>
        <v>0</v>
      </c>
      <c r="S108" s="21"/>
      <c r="T108" s="21"/>
      <c r="U108" s="21"/>
      <c r="V108" s="21">
        <f t="shared" si="2"/>
        <v>10</v>
      </c>
    </row>
    <row r="109" spans="1:22" customFormat="1">
      <c r="A109" s="54">
        <v>101</v>
      </c>
      <c r="B109" s="92"/>
      <c r="C109" s="92"/>
      <c r="D109" s="78"/>
      <c r="E109" s="79"/>
      <c r="F109" s="80"/>
      <c r="G109" s="81">
        <v>0</v>
      </c>
      <c r="H109" s="82">
        <v>0</v>
      </c>
      <c r="I109" s="82">
        <v>0</v>
      </c>
      <c r="J109" s="83">
        <v>1</v>
      </c>
      <c r="K109" s="82">
        <v>0</v>
      </c>
      <c r="L109" s="67">
        <f>ROUND(IF(H109&gt;=2600,2600*'dofinansowanie umów o pracę'!$D$8,H109*'dofinansowanie umów o pracę'!$D$8),2)</f>
        <v>0</v>
      </c>
      <c r="M109" s="68">
        <f>IFERROR(ROUND(IF(H109&gt;2600,I109/H109*2600,I109)*J109*'dofinansowanie umów o pracę'!$D$8,2),0)</f>
        <v>0</v>
      </c>
      <c r="N109" s="68">
        <f>ROUND(IF(H109&gt;2600,K109/H109*2600,K109)*J109*'dofinansowanie umów o pracę'!$D$8,2)</f>
        <v>0</v>
      </c>
      <c r="O109" s="68">
        <f t="shared" si="3"/>
        <v>0</v>
      </c>
      <c r="P109" s="68">
        <f>O109*'dofinansowanie umów o pracę'!$F$6</f>
        <v>0</v>
      </c>
      <c r="S109" s="21"/>
      <c r="T109" s="21"/>
      <c r="U109" s="21"/>
      <c r="V109" s="21">
        <f t="shared" si="2"/>
        <v>10</v>
      </c>
    </row>
    <row r="110" spans="1:22" customFormat="1">
      <c r="A110" s="54">
        <v>102</v>
      </c>
      <c r="B110" s="92"/>
      <c r="C110" s="92"/>
      <c r="D110" s="78"/>
      <c r="E110" s="79"/>
      <c r="F110" s="80"/>
      <c r="G110" s="81">
        <v>0</v>
      </c>
      <c r="H110" s="82">
        <v>0</v>
      </c>
      <c r="I110" s="82">
        <v>0</v>
      </c>
      <c r="J110" s="83">
        <v>1</v>
      </c>
      <c r="K110" s="82">
        <v>0</v>
      </c>
      <c r="L110" s="67">
        <f>ROUND(IF(H110&gt;=2600,2600*'dofinansowanie umów o pracę'!$D$8,H110*'dofinansowanie umów o pracę'!$D$8),2)</f>
        <v>0</v>
      </c>
      <c r="M110" s="68">
        <f>IFERROR(ROUND(IF(H110&gt;2600,I110/H110*2600,I110)*J110*'dofinansowanie umów o pracę'!$D$8,2),0)</f>
        <v>0</v>
      </c>
      <c r="N110" s="68">
        <f>ROUND(IF(H110&gt;2600,K110/H110*2600,K110)*J110*'dofinansowanie umów o pracę'!$D$8,2)</f>
        <v>0</v>
      </c>
      <c r="O110" s="68">
        <f t="shared" si="3"/>
        <v>0</v>
      </c>
      <c r="P110" s="68">
        <f>O110*'dofinansowanie umów o pracę'!$F$6</f>
        <v>0</v>
      </c>
      <c r="S110" s="21"/>
      <c r="T110" s="21"/>
      <c r="U110" s="21"/>
      <c r="V110" s="21">
        <f t="shared" si="2"/>
        <v>10</v>
      </c>
    </row>
    <row r="111" spans="1:22" customFormat="1">
      <c r="A111" s="54">
        <v>103</v>
      </c>
      <c r="B111" s="92"/>
      <c r="C111" s="92"/>
      <c r="D111" s="78"/>
      <c r="E111" s="79"/>
      <c r="F111" s="80"/>
      <c r="G111" s="81">
        <v>0</v>
      </c>
      <c r="H111" s="82">
        <v>0</v>
      </c>
      <c r="I111" s="82">
        <v>0</v>
      </c>
      <c r="J111" s="83">
        <v>1</v>
      </c>
      <c r="K111" s="82">
        <v>0</v>
      </c>
      <c r="L111" s="67">
        <f>ROUND(IF(H111&gt;=2600,2600*'dofinansowanie umów o pracę'!$D$8,H111*'dofinansowanie umów o pracę'!$D$8),2)</f>
        <v>0</v>
      </c>
      <c r="M111" s="68">
        <f>IFERROR(ROUND(IF(H111&gt;2600,I111/H111*2600,I111)*J111*'dofinansowanie umów o pracę'!$D$8,2),0)</f>
        <v>0</v>
      </c>
      <c r="N111" s="68">
        <f>ROUND(IF(H111&gt;2600,K111/H111*2600,K111)*J111*'dofinansowanie umów o pracę'!$D$8,2)</f>
        <v>0</v>
      </c>
      <c r="O111" s="68">
        <f t="shared" si="3"/>
        <v>0</v>
      </c>
      <c r="P111" s="68">
        <f>O111*'dofinansowanie umów o pracę'!$F$6</f>
        <v>0</v>
      </c>
      <c r="S111" s="21"/>
      <c r="T111" s="21"/>
      <c r="U111" s="21"/>
      <c r="V111" s="21">
        <f t="shared" si="2"/>
        <v>10</v>
      </c>
    </row>
    <row r="112" spans="1:22" customFormat="1">
      <c r="A112" s="54">
        <v>104</v>
      </c>
      <c r="B112" s="92"/>
      <c r="C112" s="92"/>
      <c r="D112" s="78"/>
      <c r="E112" s="79"/>
      <c r="F112" s="80"/>
      <c r="G112" s="81">
        <v>0</v>
      </c>
      <c r="H112" s="82">
        <v>0</v>
      </c>
      <c r="I112" s="82">
        <v>0</v>
      </c>
      <c r="J112" s="83">
        <v>1</v>
      </c>
      <c r="K112" s="82">
        <v>0</v>
      </c>
      <c r="L112" s="67">
        <f>ROUND(IF(H112&gt;=2600,2600*'dofinansowanie umów o pracę'!$D$8,H112*'dofinansowanie umów o pracę'!$D$8),2)</f>
        <v>0</v>
      </c>
      <c r="M112" s="68">
        <f>IFERROR(ROUND(IF(H112&gt;2600,I112/H112*2600,I112)*J112*'dofinansowanie umów o pracę'!$D$8,2),0)</f>
        <v>0</v>
      </c>
      <c r="N112" s="68">
        <f>ROUND(IF(H112&gt;2600,K112/H112*2600,K112)*J112*'dofinansowanie umów o pracę'!$D$8,2)</f>
        <v>0</v>
      </c>
      <c r="O112" s="68">
        <f t="shared" si="3"/>
        <v>0</v>
      </c>
      <c r="P112" s="68">
        <f>O112*'dofinansowanie umów o pracę'!$F$6</f>
        <v>0</v>
      </c>
      <c r="S112" s="21"/>
      <c r="T112" s="21"/>
      <c r="U112" s="21"/>
      <c r="V112" s="21">
        <f t="shared" si="2"/>
        <v>10</v>
      </c>
    </row>
    <row r="113" spans="1:22" customFormat="1">
      <c r="A113" s="54">
        <v>105</v>
      </c>
      <c r="B113" s="92"/>
      <c r="C113" s="92"/>
      <c r="D113" s="78"/>
      <c r="E113" s="79"/>
      <c r="F113" s="80"/>
      <c r="G113" s="81">
        <v>0</v>
      </c>
      <c r="H113" s="82">
        <v>0</v>
      </c>
      <c r="I113" s="82">
        <v>0</v>
      </c>
      <c r="J113" s="83">
        <v>1</v>
      </c>
      <c r="K113" s="82">
        <v>0</v>
      </c>
      <c r="L113" s="67">
        <f>ROUND(IF(H113&gt;=2600,2600*'dofinansowanie umów o pracę'!$D$8,H113*'dofinansowanie umów o pracę'!$D$8),2)</f>
        <v>0</v>
      </c>
      <c r="M113" s="68">
        <f>IFERROR(ROUND(IF(H113&gt;2600,I113/H113*2600,I113)*J113*'dofinansowanie umów o pracę'!$D$8,2),0)</f>
        <v>0</v>
      </c>
      <c r="N113" s="68">
        <f>ROUND(IF(H113&gt;2600,K113/H113*2600,K113)*J113*'dofinansowanie umów o pracę'!$D$8,2)</f>
        <v>0</v>
      </c>
      <c r="O113" s="68">
        <f t="shared" si="3"/>
        <v>0</v>
      </c>
      <c r="P113" s="68">
        <f>O113*'dofinansowanie umów o pracę'!$F$6</f>
        <v>0</v>
      </c>
      <c r="S113" s="21"/>
      <c r="T113" s="21"/>
      <c r="U113" s="21"/>
      <c r="V113" s="21">
        <f t="shared" si="2"/>
        <v>10</v>
      </c>
    </row>
    <row r="114" spans="1:22" customFormat="1">
      <c r="A114" s="54">
        <v>106</v>
      </c>
      <c r="B114" s="92"/>
      <c r="C114" s="92"/>
      <c r="D114" s="78"/>
      <c r="E114" s="79"/>
      <c r="F114" s="80"/>
      <c r="G114" s="81">
        <v>0</v>
      </c>
      <c r="H114" s="82">
        <v>0</v>
      </c>
      <c r="I114" s="82">
        <v>0</v>
      </c>
      <c r="J114" s="83">
        <v>1</v>
      </c>
      <c r="K114" s="82">
        <v>0</v>
      </c>
      <c r="L114" s="67">
        <f>ROUND(IF(H114&gt;=2600,2600*'dofinansowanie umów o pracę'!$D$8,H114*'dofinansowanie umów o pracę'!$D$8),2)</f>
        <v>0</v>
      </c>
      <c r="M114" s="68">
        <f>IFERROR(ROUND(IF(H114&gt;2600,I114/H114*2600,I114)*J114*'dofinansowanie umów o pracę'!$D$8,2),0)</f>
        <v>0</v>
      </c>
      <c r="N114" s="68">
        <f>ROUND(IF(H114&gt;2600,K114/H114*2600,K114)*J114*'dofinansowanie umów o pracę'!$D$8,2)</f>
        <v>0</v>
      </c>
      <c r="O114" s="68">
        <f t="shared" si="3"/>
        <v>0</v>
      </c>
      <c r="P114" s="68">
        <f>O114*'dofinansowanie umów o pracę'!$F$6</f>
        <v>0</v>
      </c>
      <c r="S114" s="21"/>
      <c r="T114" s="21"/>
      <c r="U114" s="21"/>
      <c r="V114" s="21">
        <f t="shared" si="2"/>
        <v>10</v>
      </c>
    </row>
    <row r="115" spans="1:22" customFormat="1">
      <c r="A115" s="54">
        <v>107</v>
      </c>
      <c r="B115" s="92"/>
      <c r="C115" s="92"/>
      <c r="D115" s="78"/>
      <c r="E115" s="79"/>
      <c r="F115" s="80"/>
      <c r="G115" s="81">
        <v>0</v>
      </c>
      <c r="H115" s="82">
        <v>0</v>
      </c>
      <c r="I115" s="82">
        <v>0</v>
      </c>
      <c r="J115" s="83">
        <v>1</v>
      </c>
      <c r="K115" s="82">
        <v>0</v>
      </c>
      <c r="L115" s="67">
        <f>ROUND(IF(H115&gt;=2600,2600*'dofinansowanie umów o pracę'!$D$8,H115*'dofinansowanie umów o pracę'!$D$8),2)</f>
        <v>0</v>
      </c>
      <c r="M115" s="68">
        <f>IFERROR(ROUND(IF(H115&gt;2600,I115/H115*2600,I115)*J115*'dofinansowanie umów o pracę'!$D$8,2),0)</f>
        <v>0</v>
      </c>
      <c r="N115" s="68">
        <f>ROUND(IF(H115&gt;2600,K115/H115*2600,K115)*J115*'dofinansowanie umów o pracę'!$D$8,2)</f>
        <v>0</v>
      </c>
      <c r="O115" s="68">
        <f t="shared" si="3"/>
        <v>0</v>
      </c>
      <c r="P115" s="68">
        <f>O115*'dofinansowanie umów o pracę'!$F$6</f>
        <v>0</v>
      </c>
      <c r="S115" s="21"/>
      <c r="T115" s="21"/>
      <c r="U115" s="21"/>
      <c r="V115" s="21">
        <f t="shared" si="2"/>
        <v>10</v>
      </c>
    </row>
    <row r="116" spans="1:22" customFormat="1">
      <c r="A116" s="54">
        <v>108</v>
      </c>
      <c r="B116" s="92"/>
      <c r="C116" s="92"/>
      <c r="D116" s="78"/>
      <c r="E116" s="79"/>
      <c r="F116" s="80"/>
      <c r="G116" s="81">
        <v>0</v>
      </c>
      <c r="H116" s="82">
        <v>0</v>
      </c>
      <c r="I116" s="82">
        <v>0</v>
      </c>
      <c r="J116" s="83">
        <v>1</v>
      </c>
      <c r="K116" s="82">
        <v>0</v>
      </c>
      <c r="L116" s="67">
        <f>ROUND(IF(H116&gt;=2600,2600*'dofinansowanie umów o pracę'!$D$8,H116*'dofinansowanie umów o pracę'!$D$8),2)</f>
        <v>0</v>
      </c>
      <c r="M116" s="68">
        <f>IFERROR(ROUND(IF(H116&gt;2600,I116/H116*2600,I116)*J116*'dofinansowanie umów o pracę'!$D$8,2),0)</f>
        <v>0</v>
      </c>
      <c r="N116" s="68">
        <f>ROUND(IF(H116&gt;2600,K116/H116*2600,K116)*J116*'dofinansowanie umów o pracę'!$D$8,2)</f>
        <v>0</v>
      </c>
      <c r="O116" s="68">
        <f t="shared" si="3"/>
        <v>0</v>
      </c>
      <c r="P116" s="68">
        <f>O116*'dofinansowanie umów o pracę'!$F$6</f>
        <v>0</v>
      </c>
      <c r="S116" s="21"/>
      <c r="T116" s="21"/>
      <c r="U116" s="21"/>
      <c r="V116" s="21">
        <f t="shared" si="2"/>
        <v>10</v>
      </c>
    </row>
    <row r="117" spans="1:22" customFormat="1">
      <c r="A117" s="54">
        <v>109</v>
      </c>
      <c r="B117" s="92"/>
      <c r="C117" s="92"/>
      <c r="D117" s="78"/>
      <c r="E117" s="79"/>
      <c r="F117" s="80"/>
      <c r="G117" s="81">
        <v>0</v>
      </c>
      <c r="H117" s="82">
        <v>0</v>
      </c>
      <c r="I117" s="82">
        <v>0</v>
      </c>
      <c r="J117" s="83">
        <v>1</v>
      </c>
      <c r="K117" s="82">
        <v>0</v>
      </c>
      <c r="L117" s="67">
        <f>ROUND(IF(H117&gt;=2600,2600*'dofinansowanie umów o pracę'!$D$8,H117*'dofinansowanie umów o pracę'!$D$8),2)</f>
        <v>0</v>
      </c>
      <c r="M117" s="68">
        <f>IFERROR(ROUND(IF(H117&gt;2600,I117/H117*2600,I117)*J117*'dofinansowanie umów o pracę'!$D$8,2),0)</f>
        <v>0</v>
      </c>
      <c r="N117" s="68">
        <f>ROUND(IF(H117&gt;2600,K117/H117*2600,K117)*J117*'dofinansowanie umów o pracę'!$D$8,2)</f>
        <v>0</v>
      </c>
      <c r="O117" s="68">
        <f t="shared" si="3"/>
        <v>0</v>
      </c>
      <c r="P117" s="68">
        <f>O117*'dofinansowanie umów o pracę'!$F$6</f>
        <v>0</v>
      </c>
      <c r="S117" s="21"/>
      <c r="T117" s="21"/>
      <c r="U117" s="21"/>
      <c r="V117" s="21">
        <f t="shared" si="2"/>
        <v>10</v>
      </c>
    </row>
    <row r="118" spans="1:22" customFormat="1">
      <c r="A118" s="54">
        <v>110</v>
      </c>
      <c r="B118" s="92"/>
      <c r="C118" s="92"/>
      <c r="D118" s="78"/>
      <c r="E118" s="79"/>
      <c r="F118" s="80"/>
      <c r="G118" s="81">
        <v>0</v>
      </c>
      <c r="H118" s="82">
        <v>0</v>
      </c>
      <c r="I118" s="82">
        <v>0</v>
      </c>
      <c r="J118" s="83">
        <v>1</v>
      </c>
      <c r="K118" s="82">
        <v>0</v>
      </c>
      <c r="L118" s="67">
        <f>ROUND(IF(H118&gt;=2600,2600*'dofinansowanie umów o pracę'!$D$8,H118*'dofinansowanie umów o pracę'!$D$8),2)</f>
        <v>0</v>
      </c>
      <c r="M118" s="68">
        <f>IFERROR(ROUND(IF(H118&gt;2600,I118/H118*2600,I118)*J118*'dofinansowanie umów o pracę'!$D$8,2),0)</f>
        <v>0</v>
      </c>
      <c r="N118" s="68">
        <f>ROUND(IF(H118&gt;2600,K118/H118*2600,K118)*J118*'dofinansowanie umów o pracę'!$D$8,2)</f>
        <v>0</v>
      </c>
      <c r="O118" s="68">
        <f t="shared" si="3"/>
        <v>0</v>
      </c>
      <c r="P118" s="68">
        <f>O118*'dofinansowanie umów o pracę'!$F$6</f>
        <v>0</v>
      </c>
      <c r="S118" s="21"/>
      <c r="T118" s="21"/>
      <c r="U118" s="21"/>
      <c r="V118" s="21">
        <f t="shared" si="2"/>
        <v>10</v>
      </c>
    </row>
    <row r="119" spans="1:22" customFormat="1">
      <c r="A119" s="54">
        <v>111</v>
      </c>
      <c r="B119" s="92"/>
      <c r="C119" s="92"/>
      <c r="D119" s="78"/>
      <c r="E119" s="79"/>
      <c r="F119" s="80"/>
      <c r="G119" s="81">
        <v>0</v>
      </c>
      <c r="H119" s="82">
        <v>0</v>
      </c>
      <c r="I119" s="82">
        <v>0</v>
      </c>
      <c r="J119" s="83">
        <v>1</v>
      </c>
      <c r="K119" s="82">
        <v>0</v>
      </c>
      <c r="L119" s="67">
        <f>ROUND(IF(H119&gt;=2600,2600*'dofinansowanie umów o pracę'!$D$8,H119*'dofinansowanie umów o pracę'!$D$8),2)</f>
        <v>0</v>
      </c>
      <c r="M119" s="68">
        <f>IFERROR(ROUND(IF(H119&gt;2600,I119/H119*2600,I119)*J119*'dofinansowanie umów o pracę'!$D$8,2),0)</f>
        <v>0</v>
      </c>
      <c r="N119" s="68">
        <f>ROUND(IF(H119&gt;2600,K119/H119*2600,K119)*J119*'dofinansowanie umów o pracę'!$D$8,2)</f>
        <v>0</v>
      </c>
      <c r="O119" s="68">
        <f t="shared" si="3"/>
        <v>0</v>
      </c>
      <c r="P119" s="68">
        <f>O119*'dofinansowanie umów o pracę'!$F$6</f>
        <v>0</v>
      </c>
      <c r="S119" s="21"/>
      <c r="T119" s="21"/>
      <c r="U119" s="21"/>
      <c r="V119" s="21">
        <f t="shared" si="2"/>
        <v>10</v>
      </c>
    </row>
    <row r="120" spans="1:22" customFormat="1">
      <c r="A120" s="54">
        <v>112</v>
      </c>
      <c r="B120" s="92"/>
      <c r="C120" s="92"/>
      <c r="D120" s="78"/>
      <c r="E120" s="79"/>
      <c r="F120" s="80"/>
      <c r="G120" s="81">
        <v>0</v>
      </c>
      <c r="H120" s="82">
        <v>0</v>
      </c>
      <c r="I120" s="82">
        <v>0</v>
      </c>
      <c r="J120" s="83">
        <v>1</v>
      </c>
      <c r="K120" s="82">
        <v>0</v>
      </c>
      <c r="L120" s="67">
        <f>ROUND(IF(H120&gt;=2600,2600*'dofinansowanie umów o pracę'!$D$8,H120*'dofinansowanie umów o pracę'!$D$8),2)</f>
        <v>0</v>
      </c>
      <c r="M120" s="68">
        <f>IFERROR(ROUND(IF(H120&gt;2600,I120/H120*2600,I120)*J120*'dofinansowanie umów o pracę'!$D$8,2),0)</f>
        <v>0</v>
      </c>
      <c r="N120" s="68">
        <f>ROUND(IF(H120&gt;2600,K120/H120*2600,K120)*J120*'dofinansowanie umów o pracę'!$D$8,2)</f>
        <v>0</v>
      </c>
      <c r="O120" s="68">
        <f t="shared" si="3"/>
        <v>0</v>
      </c>
      <c r="P120" s="68">
        <f>O120*'dofinansowanie umów o pracę'!$F$6</f>
        <v>0</v>
      </c>
      <c r="S120" s="21"/>
      <c r="T120" s="21"/>
      <c r="U120" s="21"/>
      <c r="V120" s="21">
        <f t="shared" si="2"/>
        <v>10</v>
      </c>
    </row>
    <row r="121" spans="1:22" customFormat="1">
      <c r="A121" s="54">
        <v>113</v>
      </c>
      <c r="B121" s="92"/>
      <c r="C121" s="92"/>
      <c r="D121" s="78"/>
      <c r="E121" s="79"/>
      <c r="F121" s="80"/>
      <c r="G121" s="81">
        <v>0</v>
      </c>
      <c r="H121" s="82">
        <v>0</v>
      </c>
      <c r="I121" s="82">
        <v>0</v>
      </c>
      <c r="J121" s="83">
        <v>1</v>
      </c>
      <c r="K121" s="82">
        <v>0</v>
      </c>
      <c r="L121" s="67">
        <f>ROUND(IF(H121&gt;=2600,2600*'dofinansowanie umów o pracę'!$D$8,H121*'dofinansowanie umów o pracę'!$D$8),2)</f>
        <v>0</v>
      </c>
      <c r="M121" s="68">
        <f>IFERROR(ROUND(IF(H121&gt;2600,I121/H121*2600,I121)*J121*'dofinansowanie umów o pracę'!$D$8,2),0)</f>
        <v>0</v>
      </c>
      <c r="N121" s="68">
        <f>ROUND(IF(H121&gt;2600,K121/H121*2600,K121)*J121*'dofinansowanie umów o pracę'!$D$8,2)</f>
        <v>0</v>
      </c>
      <c r="O121" s="68">
        <f t="shared" si="3"/>
        <v>0</v>
      </c>
      <c r="P121" s="68">
        <f>O121*'dofinansowanie umów o pracę'!$F$6</f>
        <v>0</v>
      </c>
      <c r="S121" s="21"/>
      <c r="T121" s="21"/>
      <c r="U121" s="21"/>
      <c r="V121" s="21">
        <f t="shared" si="2"/>
        <v>10</v>
      </c>
    </row>
    <row r="122" spans="1:22" customFormat="1">
      <c r="A122" s="54">
        <v>114</v>
      </c>
      <c r="B122" s="92"/>
      <c r="C122" s="92"/>
      <c r="D122" s="78"/>
      <c r="E122" s="79"/>
      <c r="F122" s="80"/>
      <c r="G122" s="81">
        <v>0</v>
      </c>
      <c r="H122" s="82">
        <v>0</v>
      </c>
      <c r="I122" s="82">
        <v>0</v>
      </c>
      <c r="J122" s="83">
        <v>1</v>
      </c>
      <c r="K122" s="82">
        <v>0</v>
      </c>
      <c r="L122" s="67">
        <f>ROUND(IF(H122&gt;=2600,2600*'dofinansowanie umów o pracę'!$D$8,H122*'dofinansowanie umów o pracę'!$D$8),2)</f>
        <v>0</v>
      </c>
      <c r="M122" s="68">
        <f>IFERROR(ROUND(IF(H122&gt;2600,I122/H122*2600,I122)*J122*'dofinansowanie umów o pracę'!$D$8,2),0)</f>
        <v>0</v>
      </c>
      <c r="N122" s="68">
        <f>ROUND(IF(H122&gt;2600,K122/H122*2600,K122)*J122*'dofinansowanie umów o pracę'!$D$8,2)</f>
        <v>0</v>
      </c>
      <c r="O122" s="68">
        <f t="shared" si="3"/>
        <v>0</v>
      </c>
      <c r="P122" s="68">
        <f>O122*'dofinansowanie umów o pracę'!$F$6</f>
        <v>0</v>
      </c>
      <c r="S122" s="21"/>
      <c r="T122" s="21"/>
      <c r="U122" s="21"/>
      <c r="V122" s="21">
        <f t="shared" si="2"/>
        <v>10</v>
      </c>
    </row>
    <row r="123" spans="1:22" customFormat="1">
      <c r="A123" s="54">
        <v>115</v>
      </c>
      <c r="B123" s="92"/>
      <c r="C123" s="92"/>
      <c r="D123" s="78"/>
      <c r="E123" s="79"/>
      <c r="F123" s="80"/>
      <c r="G123" s="81">
        <v>0</v>
      </c>
      <c r="H123" s="82">
        <v>0</v>
      </c>
      <c r="I123" s="82">
        <v>0</v>
      </c>
      <c r="J123" s="83">
        <v>1</v>
      </c>
      <c r="K123" s="82">
        <v>0</v>
      </c>
      <c r="L123" s="67">
        <f>ROUND(IF(H123&gt;=2600,2600*'dofinansowanie umów o pracę'!$D$8,H123*'dofinansowanie umów o pracę'!$D$8),2)</f>
        <v>0</v>
      </c>
      <c r="M123" s="68">
        <f>IFERROR(ROUND(IF(H123&gt;2600,I123/H123*2600,I123)*J123*'dofinansowanie umów o pracę'!$D$8,2),0)</f>
        <v>0</v>
      </c>
      <c r="N123" s="68">
        <f>ROUND(IF(H123&gt;2600,K123/H123*2600,K123)*J123*'dofinansowanie umów o pracę'!$D$8,2)</f>
        <v>0</v>
      </c>
      <c r="O123" s="68">
        <f t="shared" si="3"/>
        <v>0</v>
      </c>
      <c r="P123" s="68">
        <f>O123*'dofinansowanie umów o pracę'!$F$6</f>
        <v>0</v>
      </c>
      <c r="S123" s="21"/>
      <c r="T123" s="21"/>
      <c r="U123" s="21"/>
      <c r="V123" s="21">
        <f t="shared" si="2"/>
        <v>10</v>
      </c>
    </row>
    <row r="124" spans="1:22" customFormat="1">
      <c r="A124" s="54">
        <v>116</v>
      </c>
      <c r="B124" s="92"/>
      <c r="C124" s="92"/>
      <c r="D124" s="78"/>
      <c r="E124" s="79"/>
      <c r="F124" s="80"/>
      <c r="G124" s="81">
        <v>0</v>
      </c>
      <c r="H124" s="82">
        <v>0</v>
      </c>
      <c r="I124" s="82">
        <v>0</v>
      </c>
      <c r="J124" s="83">
        <v>1</v>
      </c>
      <c r="K124" s="82">
        <v>0</v>
      </c>
      <c r="L124" s="67">
        <f>ROUND(IF(H124&gt;=2600,2600*'dofinansowanie umów o pracę'!$D$8,H124*'dofinansowanie umów o pracę'!$D$8),2)</f>
        <v>0</v>
      </c>
      <c r="M124" s="68">
        <f>IFERROR(ROUND(IF(H124&gt;2600,I124/H124*2600,I124)*J124*'dofinansowanie umów o pracę'!$D$8,2),0)</f>
        <v>0</v>
      </c>
      <c r="N124" s="68">
        <f>ROUND(IF(H124&gt;2600,K124/H124*2600,K124)*J124*'dofinansowanie umów o pracę'!$D$8,2)</f>
        <v>0</v>
      </c>
      <c r="O124" s="68">
        <f t="shared" si="3"/>
        <v>0</v>
      </c>
      <c r="P124" s="68">
        <f>O124*'dofinansowanie umów o pracę'!$F$6</f>
        <v>0</v>
      </c>
      <c r="S124" s="21"/>
      <c r="T124" s="21"/>
      <c r="U124" s="21"/>
      <c r="V124" s="21">
        <f t="shared" si="2"/>
        <v>10</v>
      </c>
    </row>
    <row r="125" spans="1:22" customFormat="1">
      <c r="A125" s="54">
        <v>117</v>
      </c>
      <c r="B125" s="92"/>
      <c r="C125" s="92"/>
      <c r="D125" s="78"/>
      <c r="E125" s="79"/>
      <c r="F125" s="80"/>
      <c r="G125" s="81">
        <v>0</v>
      </c>
      <c r="H125" s="82">
        <v>0</v>
      </c>
      <c r="I125" s="82">
        <v>0</v>
      </c>
      <c r="J125" s="83">
        <v>1</v>
      </c>
      <c r="K125" s="82">
        <v>0</v>
      </c>
      <c r="L125" s="67">
        <f>ROUND(IF(H125&gt;=2600,2600*'dofinansowanie umów o pracę'!$D$8,H125*'dofinansowanie umów o pracę'!$D$8),2)</f>
        <v>0</v>
      </c>
      <c r="M125" s="68">
        <f>IFERROR(ROUND(IF(H125&gt;2600,I125/H125*2600,I125)*J125*'dofinansowanie umów o pracę'!$D$8,2),0)</f>
        <v>0</v>
      </c>
      <c r="N125" s="68">
        <f>ROUND(IF(H125&gt;2600,K125/H125*2600,K125)*J125*'dofinansowanie umów o pracę'!$D$8,2)</f>
        <v>0</v>
      </c>
      <c r="O125" s="68">
        <f t="shared" si="3"/>
        <v>0</v>
      </c>
      <c r="P125" s="68">
        <f>O125*'dofinansowanie umów o pracę'!$F$6</f>
        <v>0</v>
      </c>
      <c r="S125" s="21"/>
      <c r="T125" s="21"/>
      <c r="U125" s="21"/>
      <c r="V125" s="21">
        <f t="shared" si="2"/>
        <v>10</v>
      </c>
    </row>
    <row r="126" spans="1:22" customFormat="1">
      <c r="A126" s="54">
        <v>118</v>
      </c>
      <c r="B126" s="92"/>
      <c r="C126" s="92"/>
      <c r="D126" s="78"/>
      <c r="E126" s="79"/>
      <c r="F126" s="80"/>
      <c r="G126" s="81">
        <v>0</v>
      </c>
      <c r="H126" s="82">
        <v>0</v>
      </c>
      <c r="I126" s="82">
        <v>0</v>
      </c>
      <c r="J126" s="83">
        <v>1</v>
      </c>
      <c r="K126" s="82">
        <v>0</v>
      </c>
      <c r="L126" s="67">
        <f>ROUND(IF(H126&gt;=2600,2600*'dofinansowanie umów o pracę'!$D$8,H126*'dofinansowanie umów o pracę'!$D$8),2)</f>
        <v>0</v>
      </c>
      <c r="M126" s="68">
        <f>IFERROR(ROUND(IF(H126&gt;2600,I126/H126*2600,I126)*J126*'dofinansowanie umów o pracę'!$D$8,2),0)</f>
        <v>0</v>
      </c>
      <c r="N126" s="68">
        <f>ROUND(IF(H126&gt;2600,K126/H126*2600,K126)*J126*'dofinansowanie umów o pracę'!$D$8,2)</f>
        <v>0</v>
      </c>
      <c r="O126" s="68">
        <f t="shared" si="3"/>
        <v>0</v>
      </c>
      <c r="P126" s="68">
        <f>O126*'dofinansowanie umów o pracę'!$F$6</f>
        <v>0</v>
      </c>
      <c r="S126" s="21"/>
      <c r="T126" s="21"/>
      <c r="U126" s="21"/>
      <c r="V126" s="21">
        <f t="shared" si="2"/>
        <v>10</v>
      </c>
    </row>
    <row r="127" spans="1:22" customFormat="1">
      <c r="A127" s="54">
        <v>119</v>
      </c>
      <c r="B127" s="92"/>
      <c r="C127" s="92"/>
      <c r="D127" s="78"/>
      <c r="E127" s="79"/>
      <c r="F127" s="80"/>
      <c r="G127" s="81">
        <v>0</v>
      </c>
      <c r="H127" s="82">
        <v>0</v>
      </c>
      <c r="I127" s="82">
        <v>0</v>
      </c>
      <c r="J127" s="83">
        <v>1</v>
      </c>
      <c r="K127" s="82">
        <v>0</v>
      </c>
      <c r="L127" s="67">
        <f>ROUND(IF(H127&gt;=2600,2600*'dofinansowanie umów o pracę'!$D$8,H127*'dofinansowanie umów o pracę'!$D$8),2)</f>
        <v>0</v>
      </c>
      <c r="M127" s="68">
        <f>IFERROR(ROUND(IF(H127&gt;2600,I127/H127*2600,I127)*J127*'dofinansowanie umów o pracę'!$D$8,2),0)</f>
        <v>0</v>
      </c>
      <c r="N127" s="68">
        <f>ROUND(IF(H127&gt;2600,K127/H127*2600,K127)*J127*'dofinansowanie umów o pracę'!$D$8,2)</f>
        <v>0</v>
      </c>
      <c r="O127" s="68">
        <f t="shared" si="3"/>
        <v>0</v>
      </c>
      <c r="P127" s="68">
        <f>O127*'dofinansowanie umów o pracę'!$F$6</f>
        <v>0</v>
      </c>
      <c r="S127" s="21"/>
      <c r="T127" s="21"/>
      <c r="U127" s="21"/>
      <c r="V127" s="21">
        <f t="shared" si="2"/>
        <v>10</v>
      </c>
    </row>
    <row r="128" spans="1:22" customFormat="1">
      <c r="A128" s="54">
        <v>120</v>
      </c>
      <c r="B128" s="92"/>
      <c r="C128" s="92"/>
      <c r="D128" s="78"/>
      <c r="E128" s="79"/>
      <c r="F128" s="80"/>
      <c r="G128" s="81">
        <v>0</v>
      </c>
      <c r="H128" s="82">
        <v>0</v>
      </c>
      <c r="I128" s="82">
        <v>0</v>
      </c>
      <c r="J128" s="83">
        <v>1</v>
      </c>
      <c r="K128" s="82">
        <v>0</v>
      </c>
      <c r="L128" s="67">
        <f>ROUND(IF(H128&gt;=2600,2600*'dofinansowanie umów o pracę'!$D$8,H128*'dofinansowanie umów o pracę'!$D$8),2)</f>
        <v>0</v>
      </c>
      <c r="M128" s="68">
        <f>IFERROR(ROUND(IF(H128&gt;2600,I128/H128*2600,I128)*J128*'dofinansowanie umów o pracę'!$D$8,2),0)</f>
        <v>0</v>
      </c>
      <c r="N128" s="68">
        <f>ROUND(IF(H128&gt;2600,K128/H128*2600,K128)*J128*'dofinansowanie umów o pracę'!$D$8,2)</f>
        <v>0</v>
      </c>
      <c r="O128" s="68">
        <f t="shared" si="3"/>
        <v>0</v>
      </c>
      <c r="P128" s="68">
        <f>O128*'dofinansowanie umów o pracę'!$F$6</f>
        <v>0</v>
      </c>
      <c r="S128" s="21"/>
      <c r="T128" s="21"/>
      <c r="U128" s="21"/>
      <c r="V128" s="21">
        <f t="shared" si="2"/>
        <v>10</v>
      </c>
    </row>
    <row r="129" spans="1:22" customFormat="1">
      <c r="A129" s="54">
        <v>121</v>
      </c>
      <c r="B129" s="92"/>
      <c r="C129" s="92"/>
      <c r="D129" s="78"/>
      <c r="E129" s="79"/>
      <c r="F129" s="80"/>
      <c r="G129" s="81">
        <v>0</v>
      </c>
      <c r="H129" s="82">
        <v>0</v>
      </c>
      <c r="I129" s="82">
        <v>0</v>
      </c>
      <c r="J129" s="83">
        <v>1</v>
      </c>
      <c r="K129" s="82">
        <v>0</v>
      </c>
      <c r="L129" s="67">
        <f>ROUND(IF(H129&gt;=2600,2600*'dofinansowanie umów o pracę'!$D$8,H129*'dofinansowanie umów o pracę'!$D$8),2)</f>
        <v>0</v>
      </c>
      <c r="M129" s="68">
        <f>IFERROR(ROUND(IF(H129&gt;2600,I129/H129*2600,I129)*J129*'dofinansowanie umów o pracę'!$D$8,2),0)</f>
        <v>0</v>
      </c>
      <c r="N129" s="68">
        <f>ROUND(IF(H129&gt;2600,K129/H129*2600,K129)*J129*'dofinansowanie umów o pracę'!$D$8,2)</f>
        <v>0</v>
      </c>
      <c r="O129" s="68">
        <f t="shared" si="3"/>
        <v>0</v>
      </c>
      <c r="P129" s="68">
        <f>O129*'dofinansowanie umów o pracę'!$F$6</f>
        <v>0</v>
      </c>
      <c r="S129" s="21"/>
      <c r="T129" s="21"/>
      <c r="U129" s="21"/>
      <c r="V129" s="21">
        <f t="shared" si="2"/>
        <v>10</v>
      </c>
    </row>
    <row r="130" spans="1:22" customFormat="1">
      <c r="A130" s="54">
        <v>122</v>
      </c>
      <c r="B130" s="92"/>
      <c r="C130" s="92"/>
      <c r="D130" s="78"/>
      <c r="E130" s="79"/>
      <c r="F130" s="80"/>
      <c r="G130" s="81">
        <v>0</v>
      </c>
      <c r="H130" s="82">
        <v>0</v>
      </c>
      <c r="I130" s="82">
        <v>0</v>
      </c>
      <c r="J130" s="83">
        <v>1</v>
      </c>
      <c r="K130" s="82">
        <v>0</v>
      </c>
      <c r="L130" s="67">
        <f>ROUND(IF(H130&gt;=2600,2600*'dofinansowanie umów o pracę'!$D$8,H130*'dofinansowanie umów o pracę'!$D$8),2)</f>
        <v>0</v>
      </c>
      <c r="M130" s="68">
        <f>IFERROR(ROUND(IF(H130&gt;2600,I130/H130*2600,I130)*J130*'dofinansowanie umów o pracę'!$D$8,2),0)</f>
        <v>0</v>
      </c>
      <c r="N130" s="68">
        <f>ROUND(IF(H130&gt;2600,K130/H130*2600,K130)*J130*'dofinansowanie umów o pracę'!$D$8,2)</f>
        <v>0</v>
      </c>
      <c r="O130" s="68">
        <f t="shared" si="3"/>
        <v>0</v>
      </c>
      <c r="P130" s="68">
        <f>O130*'dofinansowanie umów o pracę'!$F$6</f>
        <v>0</v>
      </c>
      <c r="S130" s="21"/>
      <c r="T130" s="21"/>
      <c r="U130" s="21"/>
      <c r="V130" s="21">
        <f t="shared" si="2"/>
        <v>10</v>
      </c>
    </row>
    <row r="131" spans="1:22" customFormat="1">
      <c r="A131" s="54">
        <v>123</v>
      </c>
      <c r="B131" s="92"/>
      <c r="C131" s="92"/>
      <c r="D131" s="78"/>
      <c r="E131" s="79"/>
      <c r="F131" s="80"/>
      <c r="G131" s="81">
        <v>0</v>
      </c>
      <c r="H131" s="82">
        <v>0</v>
      </c>
      <c r="I131" s="82">
        <v>0</v>
      </c>
      <c r="J131" s="83">
        <v>1</v>
      </c>
      <c r="K131" s="82">
        <v>0</v>
      </c>
      <c r="L131" s="67">
        <f>ROUND(IF(H131&gt;=2600,2600*'dofinansowanie umów o pracę'!$D$8,H131*'dofinansowanie umów o pracę'!$D$8),2)</f>
        <v>0</v>
      </c>
      <c r="M131" s="68">
        <f>IFERROR(ROUND(IF(H131&gt;2600,I131/H131*2600,I131)*J131*'dofinansowanie umów o pracę'!$D$8,2),0)</f>
        <v>0</v>
      </c>
      <c r="N131" s="68">
        <f>ROUND(IF(H131&gt;2600,K131/H131*2600,K131)*J131*'dofinansowanie umów o pracę'!$D$8,2)</f>
        <v>0</v>
      </c>
      <c r="O131" s="68">
        <f t="shared" si="3"/>
        <v>0</v>
      </c>
      <c r="P131" s="68">
        <f>O131*'dofinansowanie umów o pracę'!$F$6</f>
        <v>0</v>
      </c>
      <c r="S131" s="21"/>
      <c r="T131" s="21"/>
      <c r="U131" s="21"/>
      <c r="V131" s="21">
        <f t="shared" si="2"/>
        <v>10</v>
      </c>
    </row>
    <row r="132" spans="1:22" customFormat="1">
      <c r="A132" s="54">
        <v>124</v>
      </c>
      <c r="B132" s="92"/>
      <c r="C132" s="92"/>
      <c r="D132" s="78"/>
      <c r="E132" s="79"/>
      <c r="F132" s="80"/>
      <c r="G132" s="81">
        <v>0</v>
      </c>
      <c r="H132" s="82">
        <v>0</v>
      </c>
      <c r="I132" s="82">
        <v>0</v>
      </c>
      <c r="J132" s="83">
        <v>1</v>
      </c>
      <c r="K132" s="82">
        <v>0</v>
      </c>
      <c r="L132" s="67">
        <f>ROUND(IF(H132&gt;=2600,2600*'dofinansowanie umów o pracę'!$D$8,H132*'dofinansowanie umów o pracę'!$D$8),2)</f>
        <v>0</v>
      </c>
      <c r="M132" s="68">
        <f>IFERROR(ROUND(IF(H132&gt;2600,I132/H132*2600,I132)*J132*'dofinansowanie umów o pracę'!$D$8,2),0)</f>
        <v>0</v>
      </c>
      <c r="N132" s="68">
        <f>ROUND(IF(H132&gt;2600,K132/H132*2600,K132)*J132*'dofinansowanie umów o pracę'!$D$8,2)</f>
        <v>0</v>
      </c>
      <c r="O132" s="68">
        <f t="shared" si="3"/>
        <v>0</v>
      </c>
      <c r="P132" s="68">
        <f>O132*'dofinansowanie umów o pracę'!$F$6</f>
        <v>0</v>
      </c>
      <c r="S132" s="21"/>
      <c r="T132" s="21"/>
      <c r="U132" s="21"/>
      <c r="V132" s="21">
        <f t="shared" si="2"/>
        <v>10</v>
      </c>
    </row>
    <row r="133" spans="1:22" customFormat="1">
      <c r="A133" s="54">
        <v>125</v>
      </c>
      <c r="B133" s="92"/>
      <c r="C133" s="92"/>
      <c r="D133" s="78"/>
      <c r="E133" s="79"/>
      <c r="F133" s="80"/>
      <c r="G133" s="81">
        <v>0</v>
      </c>
      <c r="H133" s="82">
        <v>0</v>
      </c>
      <c r="I133" s="82">
        <v>0</v>
      </c>
      <c r="J133" s="83">
        <v>1</v>
      </c>
      <c r="K133" s="82">
        <v>0</v>
      </c>
      <c r="L133" s="67">
        <f>ROUND(IF(H133&gt;=2600,2600*'dofinansowanie umów o pracę'!$D$8,H133*'dofinansowanie umów o pracę'!$D$8),2)</f>
        <v>0</v>
      </c>
      <c r="M133" s="68">
        <f>IFERROR(ROUND(IF(H133&gt;2600,I133/H133*2600,I133)*J133*'dofinansowanie umów o pracę'!$D$8,2),0)</f>
        <v>0</v>
      </c>
      <c r="N133" s="68">
        <f>ROUND(IF(H133&gt;2600,K133/H133*2600,K133)*J133*'dofinansowanie umów o pracę'!$D$8,2)</f>
        <v>0</v>
      </c>
      <c r="O133" s="68">
        <f t="shared" si="3"/>
        <v>0</v>
      </c>
      <c r="P133" s="68">
        <f>O133*'dofinansowanie umów o pracę'!$F$6</f>
        <v>0</v>
      </c>
      <c r="S133" s="21"/>
      <c r="T133" s="21"/>
      <c r="U133" s="21"/>
      <c r="V133" s="21">
        <f t="shared" si="2"/>
        <v>10</v>
      </c>
    </row>
    <row r="134" spans="1:22" customFormat="1">
      <c r="A134" s="54">
        <v>126</v>
      </c>
      <c r="B134" s="92"/>
      <c r="C134" s="92"/>
      <c r="D134" s="78"/>
      <c r="E134" s="79"/>
      <c r="F134" s="80"/>
      <c r="G134" s="81">
        <v>0</v>
      </c>
      <c r="H134" s="82">
        <v>0</v>
      </c>
      <c r="I134" s="82">
        <v>0</v>
      </c>
      <c r="J134" s="83">
        <v>1</v>
      </c>
      <c r="K134" s="82">
        <v>0</v>
      </c>
      <c r="L134" s="67">
        <f>ROUND(IF(H134&gt;=2600,2600*'dofinansowanie umów o pracę'!$D$8,H134*'dofinansowanie umów o pracę'!$D$8),2)</f>
        <v>0</v>
      </c>
      <c r="M134" s="68">
        <f>IFERROR(ROUND(IF(H134&gt;2600,I134/H134*2600,I134)*J134*'dofinansowanie umów o pracę'!$D$8,2),0)</f>
        <v>0</v>
      </c>
      <c r="N134" s="68">
        <f>ROUND(IF(H134&gt;2600,K134/H134*2600,K134)*J134*'dofinansowanie umów o pracę'!$D$8,2)</f>
        <v>0</v>
      </c>
      <c r="O134" s="68">
        <f t="shared" si="3"/>
        <v>0</v>
      </c>
      <c r="P134" s="68">
        <f>O134*'dofinansowanie umów o pracę'!$F$6</f>
        <v>0</v>
      </c>
      <c r="S134" s="21"/>
      <c r="T134" s="21"/>
      <c r="U134" s="21"/>
      <c r="V134" s="21">
        <f t="shared" si="2"/>
        <v>10</v>
      </c>
    </row>
    <row r="135" spans="1:22" customFormat="1">
      <c r="A135" s="54">
        <v>127</v>
      </c>
      <c r="B135" s="92"/>
      <c r="C135" s="92"/>
      <c r="D135" s="78"/>
      <c r="E135" s="79"/>
      <c r="F135" s="80"/>
      <c r="G135" s="81">
        <v>0</v>
      </c>
      <c r="H135" s="82">
        <v>0</v>
      </c>
      <c r="I135" s="82">
        <v>0</v>
      </c>
      <c r="J135" s="83">
        <v>1</v>
      </c>
      <c r="K135" s="82">
        <v>0</v>
      </c>
      <c r="L135" s="67">
        <f>ROUND(IF(H135&gt;=2600,2600*'dofinansowanie umów o pracę'!$D$8,H135*'dofinansowanie umów o pracę'!$D$8),2)</f>
        <v>0</v>
      </c>
      <c r="M135" s="68">
        <f>IFERROR(ROUND(IF(H135&gt;2600,I135/H135*2600,I135)*J135*'dofinansowanie umów o pracę'!$D$8,2),0)</f>
        <v>0</v>
      </c>
      <c r="N135" s="68">
        <f>ROUND(IF(H135&gt;2600,K135/H135*2600,K135)*J135*'dofinansowanie umów o pracę'!$D$8,2)</f>
        <v>0</v>
      </c>
      <c r="O135" s="68">
        <f t="shared" si="3"/>
        <v>0</v>
      </c>
      <c r="P135" s="68">
        <f>O135*'dofinansowanie umów o pracę'!$F$6</f>
        <v>0</v>
      </c>
      <c r="S135" s="21"/>
      <c r="T135" s="21"/>
      <c r="U135" s="21"/>
      <c r="V135" s="21">
        <f t="shared" si="2"/>
        <v>10</v>
      </c>
    </row>
    <row r="136" spans="1:22" customFormat="1">
      <c r="A136" s="54">
        <v>128</v>
      </c>
      <c r="B136" s="92"/>
      <c r="C136" s="92"/>
      <c r="D136" s="78"/>
      <c r="E136" s="79"/>
      <c r="F136" s="80"/>
      <c r="G136" s="81">
        <v>0</v>
      </c>
      <c r="H136" s="82">
        <v>0</v>
      </c>
      <c r="I136" s="82">
        <v>0</v>
      </c>
      <c r="J136" s="83">
        <v>1</v>
      </c>
      <c r="K136" s="82">
        <v>0</v>
      </c>
      <c r="L136" s="67">
        <f>ROUND(IF(H136&gt;=2600,2600*'dofinansowanie umów o pracę'!$D$8,H136*'dofinansowanie umów o pracę'!$D$8),2)</f>
        <v>0</v>
      </c>
      <c r="M136" s="68">
        <f>IFERROR(ROUND(IF(H136&gt;2600,I136/H136*2600,I136)*J136*'dofinansowanie umów o pracę'!$D$8,2),0)</f>
        <v>0</v>
      </c>
      <c r="N136" s="68">
        <f>ROUND(IF(H136&gt;2600,K136/H136*2600,K136)*J136*'dofinansowanie umów o pracę'!$D$8,2)</f>
        <v>0</v>
      </c>
      <c r="O136" s="68">
        <f t="shared" si="3"/>
        <v>0</v>
      </c>
      <c r="P136" s="68">
        <f>O136*'dofinansowanie umów o pracę'!$F$6</f>
        <v>0</v>
      </c>
      <c r="S136" s="21"/>
      <c r="T136" s="21"/>
      <c r="U136" s="21"/>
      <c r="V136" s="21">
        <f t="shared" si="2"/>
        <v>10</v>
      </c>
    </row>
    <row r="137" spans="1:22" customFormat="1">
      <c r="A137" s="54">
        <v>129</v>
      </c>
      <c r="B137" s="92"/>
      <c r="C137" s="92"/>
      <c r="D137" s="78"/>
      <c r="E137" s="79"/>
      <c r="F137" s="80"/>
      <c r="G137" s="81">
        <v>0</v>
      </c>
      <c r="H137" s="82">
        <v>0</v>
      </c>
      <c r="I137" s="82">
        <v>0</v>
      </c>
      <c r="J137" s="83">
        <v>1</v>
      </c>
      <c r="K137" s="82">
        <v>0</v>
      </c>
      <c r="L137" s="67">
        <f>ROUND(IF(H137&gt;=2600,2600*'dofinansowanie umów o pracę'!$D$8,H137*'dofinansowanie umów o pracę'!$D$8),2)</f>
        <v>0</v>
      </c>
      <c r="M137" s="68">
        <f>IFERROR(ROUND(IF(H137&gt;2600,I137/H137*2600,I137)*J137*'dofinansowanie umów o pracę'!$D$8,2),0)</f>
        <v>0</v>
      </c>
      <c r="N137" s="68">
        <f>ROUND(IF(H137&gt;2600,K137/H137*2600,K137)*J137*'dofinansowanie umów o pracę'!$D$8,2)</f>
        <v>0</v>
      </c>
      <c r="O137" s="68">
        <f t="shared" si="3"/>
        <v>0</v>
      </c>
      <c r="P137" s="68">
        <f>O137*'dofinansowanie umów o pracę'!$F$6</f>
        <v>0</v>
      </c>
      <c r="S137" s="21"/>
      <c r="T137" s="21"/>
      <c r="U137" s="21"/>
      <c r="V137" s="21">
        <f t="shared" ref="V137:V200" si="4">IFERROR(MOD(9*MID(D137,1,1)+7*MID(D137,2,1)+3*MID(D137,3,1)+MID(D137,4,1)+9*MID(D137,5,1)+7*MID(D137,6,1)+3*MID(D137,7,1)+MID(D137,8,1)+9*MID(D137,9,1)+7*MID(D137,10,1),10),10)</f>
        <v>10</v>
      </c>
    </row>
    <row r="138" spans="1:22" customFormat="1">
      <c r="A138" s="54">
        <v>130</v>
      </c>
      <c r="B138" s="92"/>
      <c r="C138" s="92"/>
      <c r="D138" s="78"/>
      <c r="E138" s="79"/>
      <c r="F138" s="80"/>
      <c r="G138" s="81">
        <v>0</v>
      </c>
      <c r="H138" s="82">
        <v>0</v>
      </c>
      <c r="I138" s="82">
        <v>0</v>
      </c>
      <c r="J138" s="83">
        <v>1</v>
      </c>
      <c r="K138" s="82">
        <v>0</v>
      </c>
      <c r="L138" s="67">
        <f>ROUND(IF(H138&gt;=2600,2600*'dofinansowanie umów o pracę'!$D$8,H138*'dofinansowanie umów o pracę'!$D$8),2)</f>
        <v>0</v>
      </c>
      <c r="M138" s="68">
        <f>IFERROR(ROUND(IF(H138&gt;2600,I138/H138*2600,I138)*J138*'dofinansowanie umów o pracę'!$D$8,2),0)</f>
        <v>0</v>
      </c>
      <c r="N138" s="68">
        <f>ROUND(IF(H138&gt;2600,K138/H138*2600,K138)*J138*'dofinansowanie umów o pracę'!$D$8,2)</f>
        <v>0</v>
      </c>
      <c r="O138" s="68">
        <f t="shared" ref="O138:O201" si="5">N138+L138-IFERROR((1-J138)*I138/H138*L138,0)</f>
        <v>0</v>
      </c>
      <c r="P138" s="68">
        <f>O138*'dofinansowanie umów o pracę'!$F$6</f>
        <v>0</v>
      </c>
      <c r="S138" s="21"/>
      <c r="T138" s="21"/>
      <c r="U138" s="21"/>
      <c r="V138" s="21">
        <f t="shared" si="4"/>
        <v>10</v>
      </c>
    </row>
    <row r="139" spans="1:22" customFormat="1">
      <c r="A139" s="54">
        <v>131</v>
      </c>
      <c r="B139" s="92"/>
      <c r="C139" s="92"/>
      <c r="D139" s="78"/>
      <c r="E139" s="79"/>
      <c r="F139" s="80"/>
      <c r="G139" s="81">
        <v>0</v>
      </c>
      <c r="H139" s="82">
        <v>0</v>
      </c>
      <c r="I139" s="82">
        <v>0</v>
      </c>
      <c r="J139" s="83">
        <v>1</v>
      </c>
      <c r="K139" s="82">
        <v>0</v>
      </c>
      <c r="L139" s="67">
        <f>ROUND(IF(H139&gt;=2600,2600*'dofinansowanie umów o pracę'!$D$8,H139*'dofinansowanie umów o pracę'!$D$8),2)</f>
        <v>0</v>
      </c>
      <c r="M139" s="68">
        <f>IFERROR(ROUND(IF(H139&gt;2600,I139/H139*2600,I139)*J139*'dofinansowanie umów o pracę'!$D$8,2),0)</f>
        <v>0</v>
      </c>
      <c r="N139" s="68">
        <f>ROUND(IF(H139&gt;2600,K139/H139*2600,K139)*J139*'dofinansowanie umów o pracę'!$D$8,2)</f>
        <v>0</v>
      </c>
      <c r="O139" s="68">
        <f t="shared" si="5"/>
        <v>0</v>
      </c>
      <c r="P139" s="68">
        <f>O139*'dofinansowanie umów o pracę'!$F$6</f>
        <v>0</v>
      </c>
      <c r="S139" s="21"/>
      <c r="T139" s="21"/>
      <c r="U139" s="21"/>
      <c r="V139" s="21">
        <f t="shared" si="4"/>
        <v>10</v>
      </c>
    </row>
    <row r="140" spans="1:22" customFormat="1">
      <c r="A140" s="54">
        <v>132</v>
      </c>
      <c r="B140" s="92"/>
      <c r="C140" s="92"/>
      <c r="D140" s="78"/>
      <c r="E140" s="79"/>
      <c r="F140" s="80"/>
      <c r="G140" s="81">
        <v>0</v>
      </c>
      <c r="H140" s="82">
        <v>0</v>
      </c>
      <c r="I140" s="82">
        <v>0</v>
      </c>
      <c r="J140" s="83">
        <v>1</v>
      </c>
      <c r="K140" s="82">
        <v>0</v>
      </c>
      <c r="L140" s="67">
        <f>ROUND(IF(H140&gt;=2600,2600*'dofinansowanie umów o pracę'!$D$8,H140*'dofinansowanie umów o pracę'!$D$8),2)</f>
        <v>0</v>
      </c>
      <c r="M140" s="68">
        <f>IFERROR(ROUND(IF(H140&gt;2600,I140/H140*2600,I140)*J140*'dofinansowanie umów o pracę'!$D$8,2),0)</f>
        <v>0</v>
      </c>
      <c r="N140" s="68">
        <f>ROUND(IF(H140&gt;2600,K140/H140*2600,K140)*J140*'dofinansowanie umów o pracę'!$D$8,2)</f>
        <v>0</v>
      </c>
      <c r="O140" s="68">
        <f t="shared" si="5"/>
        <v>0</v>
      </c>
      <c r="P140" s="68">
        <f>O140*'dofinansowanie umów o pracę'!$F$6</f>
        <v>0</v>
      </c>
      <c r="S140" s="21"/>
      <c r="T140" s="21"/>
      <c r="U140" s="21"/>
      <c r="V140" s="21">
        <f t="shared" si="4"/>
        <v>10</v>
      </c>
    </row>
    <row r="141" spans="1:22" customFormat="1">
      <c r="A141" s="54">
        <v>133</v>
      </c>
      <c r="B141" s="92"/>
      <c r="C141" s="92"/>
      <c r="D141" s="78"/>
      <c r="E141" s="79"/>
      <c r="F141" s="80"/>
      <c r="G141" s="81">
        <v>0</v>
      </c>
      <c r="H141" s="82">
        <v>0</v>
      </c>
      <c r="I141" s="82">
        <v>0</v>
      </c>
      <c r="J141" s="83">
        <v>1</v>
      </c>
      <c r="K141" s="82">
        <v>0</v>
      </c>
      <c r="L141" s="67">
        <f>ROUND(IF(H141&gt;=2600,2600*'dofinansowanie umów o pracę'!$D$8,H141*'dofinansowanie umów o pracę'!$D$8),2)</f>
        <v>0</v>
      </c>
      <c r="M141" s="68">
        <f>IFERROR(ROUND(IF(H141&gt;2600,I141/H141*2600,I141)*J141*'dofinansowanie umów o pracę'!$D$8,2),0)</f>
        <v>0</v>
      </c>
      <c r="N141" s="68">
        <f>ROUND(IF(H141&gt;2600,K141/H141*2600,K141)*J141*'dofinansowanie umów o pracę'!$D$8,2)</f>
        <v>0</v>
      </c>
      <c r="O141" s="68">
        <f t="shared" si="5"/>
        <v>0</v>
      </c>
      <c r="P141" s="68">
        <f>O141*'dofinansowanie umów o pracę'!$F$6</f>
        <v>0</v>
      </c>
      <c r="S141" s="21"/>
      <c r="T141" s="21"/>
      <c r="U141" s="21"/>
      <c r="V141" s="21">
        <f t="shared" si="4"/>
        <v>10</v>
      </c>
    </row>
    <row r="142" spans="1:22" customFormat="1">
      <c r="A142" s="54">
        <v>134</v>
      </c>
      <c r="B142" s="92"/>
      <c r="C142" s="92"/>
      <c r="D142" s="78"/>
      <c r="E142" s="79"/>
      <c r="F142" s="80"/>
      <c r="G142" s="81">
        <v>0</v>
      </c>
      <c r="H142" s="82">
        <v>0</v>
      </c>
      <c r="I142" s="82">
        <v>0</v>
      </c>
      <c r="J142" s="83">
        <v>1</v>
      </c>
      <c r="K142" s="82">
        <v>0</v>
      </c>
      <c r="L142" s="67">
        <f>ROUND(IF(H142&gt;=2600,2600*'dofinansowanie umów o pracę'!$D$8,H142*'dofinansowanie umów o pracę'!$D$8),2)</f>
        <v>0</v>
      </c>
      <c r="M142" s="68">
        <f>IFERROR(ROUND(IF(H142&gt;2600,I142/H142*2600,I142)*J142*'dofinansowanie umów o pracę'!$D$8,2),0)</f>
        <v>0</v>
      </c>
      <c r="N142" s="68">
        <f>ROUND(IF(H142&gt;2600,K142/H142*2600,K142)*J142*'dofinansowanie umów o pracę'!$D$8,2)</f>
        <v>0</v>
      </c>
      <c r="O142" s="68">
        <f t="shared" si="5"/>
        <v>0</v>
      </c>
      <c r="P142" s="68">
        <f>O142*'dofinansowanie umów o pracę'!$F$6</f>
        <v>0</v>
      </c>
      <c r="S142" s="21"/>
      <c r="T142" s="21"/>
      <c r="U142" s="21"/>
      <c r="V142" s="21">
        <f t="shared" si="4"/>
        <v>10</v>
      </c>
    </row>
    <row r="143" spans="1:22" customFormat="1">
      <c r="A143" s="54">
        <v>135</v>
      </c>
      <c r="B143" s="92"/>
      <c r="C143" s="92"/>
      <c r="D143" s="78"/>
      <c r="E143" s="79"/>
      <c r="F143" s="80"/>
      <c r="G143" s="81">
        <v>0</v>
      </c>
      <c r="H143" s="82">
        <v>0</v>
      </c>
      <c r="I143" s="82">
        <v>0</v>
      </c>
      <c r="J143" s="83">
        <v>1</v>
      </c>
      <c r="K143" s="82">
        <v>0</v>
      </c>
      <c r="L143" s="67">
        <f>ROUND(IF(H143&gt;=2600,2600*'dofinansowanie umów o pracę'!$D$8,H143*'dofinansowanie umów o pracę'!$D$8),2)</f>
        <v>0</v>
      </c>
      <c r="M143" s="68">
        <f>IFERROR(ROUND(IF(H143&gt;2600,I143/H143*2600,I143)*J143*'dofinansowanie umów o pracę'!$D$8,2),0)</f>
        <v>0</v>
      </c>
      <c r="N143" s="68">
        <f>ROUND(IF(H143&gt;2600,K143/H143*2600,K143)*J143*'dofinansowanie umów o pracę'!$D$8,2)</f>
        <v>0</v>
      </c>
      <c r="O143" s="68">
        <f t="shared" si="5"/>
        <v>0</v>
      </c>
      <c r="P143" s="68">
        <f>O143*'dofinansowanie umów o pracę'!$F$6</f>
        <v>0</v>
      </c>
      <c r="S143" s="21"/>
      <c r="T143" s="21"/>
      <c r="U143" s="21"/>
      <c r="V143" s="21">
        <f t="shared" si="4"/>
        <v>10</v>
      </c>
    </row>
    <row r="144" spans="1:22" customFormat="1">
      <c r="A144" s="54">
        <v>136</v>
      </c>
      <c r="B144" s="92"/>
      <c r="C144" s="92"/>
      <c r="D144" s="78"/>
      <c r="E144" s="79"/>
      <c r="F144" s="80"/>
      <c r="G144" s="81">
        <v>0</v>
      </c>
      <c r="H144" s="82">
        <v>0</v>
      </c>
      <c r="I144" s="82">
        <v>0</v>
      </c>
      <c r="J144" s="83">
        <v>1</v>
      </c>
      <c r="K144" s="82">
        <v>0</v>
      </c>
      <c r="L144" s="67">
        <f>ROUND(IF(H144&gt;=2600,2600*'dofinansowanie umów o pracę'!$D$8,H144*'dofinansowanie umów o pracę'!$D$8),2)</f>
        <v>0</v>
      </c>
      <c r="M144" s="68">
        <f>IFERROR(ROUND(IF(H144&gt;2600,I144/H144*2600,I144)*J144*'dofinansowanie umów o pracę'!$D$8,2),0)</f>
        <v>0</v>
      </c>
      <c r="N144" s="68">
        <f>ROUND(IF(H144&gt;2600,K144/H144*2600,K144)*J144*'dofinansowanie umów o pracę'!$D$8,2)</f>
        <v>0</v>
      </c>
      <c r="O144" s="68">
        <f t="shared" si="5"/>
        <v>0</v>
      </c>
      <c r="P144" s="68">
        <f>O144*'dofinansowanie umów o pracę'!$F$6</f>
        <v>0</v>
      </c>
      <c r="S144" s="21"/>
      <c r="T144" s="21"/>
      <c r="U144" s="21"/>
      <c r="V144" s="21">
        <f t="shared" si="4"/>
        <v>10</v>
      </c>
    </row>
    <row r="145" spans="1:22" customFormat="1">
      <c r="A145" s="54">
        <v>137</v>
      </c>
      <c r="B145" s="92"/>
      <c r="C145" s="92"/>
      <c r="D145" s="78"/>
      <c r="E145" s="79"/>
      <c r="F145" s="80"/>
      <c r="G145" s="81">
        <v>0</v>
      </c>
      <c r="H145" s="82">
        <v>0</v>
      </c>
      <c r="I145" s="82">
        <v>0</v>
      </c>
      <c r="J145" s="83">
        <v>1</v>
      </c>
      <c r="K145" s="82">
        <v>0</v>
      </c>
      <c r="L145" s="67">
        <f>ROUND(IF(H145&gt;=2600,2600*'dofinansowanie umów o pracę'!$D$8,H145*'dofinansowanie umów o pracę'!$D$8),2)</f>
        <v>0</v>
      </c>
      <c r="M145" s="68">
        <f>IFERROR(ROUND(IF(H145&gt;2600,I145/H145*2600,I145)*J145*'dofinansowanie umów o pracę'!$D$8,2),0)</f>
        <v>0</v>
      </c>
      <c r="N145" s="68">
        <f>ROUND(IF(H145&gt;2600,K145/H145*2600,K145)*J145*'dofinansowanie umów o pracę'!$D$8,2)</f>
        <v>0</v>
      </c>
      <c r="O145" s="68">
        <f t="shared" si="5"/>
        <v>0</v>
      </c>
      <c r="P145" s="68">
        <f>O145*'dofinansowanie umów o pracę'!$F$6</f>
        <v>0</v>
      </c>
      <c r="S145" s="21"/>
      <c r="T145" s="21"/>
      <c r="U145" s="21"/>
      <c r="V145" s="21">
        <f t="shared" si="4"/>
        <v>10</v>
      </c>
    </row>
    <row r="146" spans="1:22" customFormat="1">
      <c r="A146" s="54">
        <v>138</v>
      </c>
      <c r="B146" s="92"/>
      <c r="C146" s="92"/>
      <c r="D146" s="78"/>
      <c r="E146" s="79"/>
      <c r="F146" s="80"/>
      <c r="G146" s="81">
        <v>0</v>
      </c>
      <c r="H146" s="82">
        <v>0</v>
      </c>
      <c r="I146" s="82">
        <v>0</v>
      </c>
      <c r="J146" s="83">
        <v>1</v>
      </c>
      <c r="K146" s="82">
        <v>0</v>
      </c>
      <c r="L146" s="67">
        <f>ROUND(IF(H146&gt;=2600,2600*'dofinansowanie umów o pracę'!$D$8,H146*'dofinansowanie umów o pracę'!$D$8),2)</f>
        <v>0</v>
      </c>
      <c r="M146" s="68">
        <f>IFERROR(ROUND(IF(H146&gt;2600,I146/H146*2600,I146)*J146*'dofinansowanie umów o pracę'!$D$8,2),0)</f>
        <v>0</v>
      </c>
      <c r="N146" s="68">
        <f>ROUND(IF(H146&gt;2600,K146/H146*2600,K146)*J146*'dofinansowanie umów o pracę'!$D$8,2)</f>
        <v>0</v>
      </c>
      <c r="O146" s="68">
        <f t="shared" si="5"/>
        <v>0</v>
      </c>
      <c r="P146" s="68">
        <f>O146*'dofinansowanie umów o pracę'!$F$6</f>
        <v>0</v>
      </c>
      <c r="S146" s="21"/>
      <c r="T146" s="21"/>
      <c r="U146" s="21"/>
      <c r="V146" s="21">
        <f t="shared" si="4"/>
        <v>10</v>
      </c>
    </row>
    <row r="147" spans="1:22" customFormat="1">
      <c r="A147" s="54">
        <v>139</v>
      </c>
      <c r="B147" s="92"/>
      <c r="C147" s="92"/>
      <c r="D147" s="78"/>
      <c r="E147" s="79"/>
      <c r="F147" s="80"/>
      <c r="G147" s="81">
        <v>0</v>
      </c>
      <c r="H147" s="82">
        <v>0</v>
      </c>
      <c r="I147" s="82">
        <v>0</v>
      </c>
      <c r="J147" s="83">
        <v>1</v>
      </c>
      <c r="K147" s="82">
        <v>0</v>
      </c>
      <c r="L147" s="67">
        <f>ROUND(IF(H147&gt;=2600,2600*'dofinansowanie umów o pracę'!$D$8,H147*'dofinansowanie umów o pracę'!$D$8),2)</f>
        <v>0</v>
      </c>
      <c r="M147" s="68">
        <f>IFERROR(ROUND(IF(H147&gt;2600,I147/H147*2600,I147)*J147*'dofinansowanie umów o pracę'!$D$8,2),0)</f>
        <v>0</v>
      </c>
      <c r="N147" s="68">
        <f>ROUND(IF(H147&gt;2600,K147/H147*2600,K147)*J147*'dofinansowanie umów o pracę'!$D$8,2)</f>
        <v>0</v>
      </c>
      <c r="O147" s="68">
        <f t="shared" si="5"/>
        <v>0</v>
      </c>
      <c r="P147" s="68">
        <f>O147*'dofinansowanie umów o pracę'!$F$6</f>
        <v>0</v>
      </c>
      <c r="S147" s="21"/>
      <c r="T147" s="21"/>
      <c r="U147" s="21"/>
      <c r="V147" s="21">
        <f t="shared" si="4"/>
        <v>10</v>
      </c>
    </row>
    <row r="148" spans="1:22" customFormat="1">
      <c r="A148" s="54">
        <v>140</v>
      </c>
      <c r="B148" s="92"/>
      <c r="C148" s="92"/>
      <c r="D148" s="78"/>
      <c r="E148" s="79"/>
      <c r="F148" s="80"/>
      <c r="G148" s="81">
        <v>0</v>
      </c>
      <c r="H148" s="82">
        <v>0</v>
      </c>
      <c r="I148" s="82">
        <v>0</v>
      </c>
      <c r="J148" s="83">
        <v>1</v>
      </c>
      <c r="K148" s="82">
        <v>0</v>
      </c>
      <c r="L148" s="67">
        <f>ROUND(IF(H148&gt;=2600,2600*'dofinansowanie umów o pracę'!$D$8,H148*'dofinansowanie umów o pracę'!$D$8),2)</f>
        <v>0</v>
      </c>
      <c r="M148" s="68">
        <f>IFERROR(ROUND(IF(H148&gt;2600,I148/H148*2600,I148)*J148*'dofinansowanie umów o pracę'!$D$8,2),0)</f>
        <v>0</v>
      </c>
      <c r="N148" s="68">
        <f>ROUND(IF(H148&gt;2600,K148/H148*2600,K148)*J148*'dofinansowanie umów o pracę'!$D$8,2)</f>
        <v>0</v>
      </c>
      <c r="O148" s="68">
        <f t="shared" si="5"/>
        <v>0</v>
      </c>
      <c r="P148" s="68">
        <f>O148*'dofinansowanie umów o pracę'!$F$6</f>
        <v>0</v>
      </c>
      <c r="S148" s="21"/>
      <c r="T148" s="21"/>
      <c r="U148" s="21"/>
      <c r="V148" s="21">
        <f t="shared" si="4"/>
        <v>10</v>
      </c>
    </row>
    <row r="149" spans="1:22" customFormat="1">
      <c r="A149" s="54">
        <v>141</v>
      </c>
      <c r="B149" s="92"/>
      <c r="C149" s="92"/>
      <c r="D149" s="78"/>
      <c r="E149" s="79"/>
      <c r="F149" s="80"/>
      <c r="G149" s="81">
        <v>0</v>
      </c>
      <c r="H149" s="82">
        <v>0</v>
      </c>
      <c r="I149" s="82">
        <v>0</v>
      </c>
      <c r="J149" s="83">
        <v>1</v>
      </c>
      <c r="K149" s="82">
        <v>0</v>
      </c>
      <c r="L149" s="67">
        <f>ROUND(IF(H149&gt;=2600,2600*'dofinansowanie umów o pracę'!$D$8,H149*'dofinansowanie umów o pracę'!$D$8),2)</f>
        <v>0</v>
      </c>
      <c r="M149" s="68">
        <f>IFERROR(ROUND(IF(H149&gt;2600,I149/H149*2600,I149)*J149*'dofinansowanie umów o pracę'!$D$8,2),0)</f>
        <v>0</v>
      </c>
      <c r="N149" s="68">
        <f>ROUND(IF(H149&gt;2600,K149/H149*2600,K149)*J149*'dofinansowanie umów o pracę'!$D$8,2)</f>
        <v>0</v>
      </c>
      <c r="O149" s="68">
        <f t="shared" si="5"/>
        <v>0</v>
      </c>
      <c r="P149" s="68">
        <f>O149*'dofinansowanie umów o pracę'!$F$6</f>
        <v>0</v>
      </c>
      <c r="S149" s="21"/>
      <c r="T149" s="21"/>
      <c r="U149" s="21"/>
      <c r="V149" s="21">
        <f t="shared" si="4"/>
        <v>10</v>
      </c>
    </row>
    <row r="150" spans="1:22" customFormat="1">
      <c r="A150" s="54">
        <v>142</v>
      </c>
      <c r="B150" s="92"/>
      <c r="C150" s="92"/>
      <c r="D150" s="78"/>
      <c r="E150" s="79"/>
      <c r="F150" s="80"/>
      <c r="G150" s="81">
        <v>0</v>
      </c>
      <c r="H150" s="82">
        <v>0</v>
      </c>
      <c r="I150" s="82">
        <v>0</v>
      </c>
      <c r="J150" s="83">
        <v>1</v>
      </c>
      <c r="K150" s="82">
        <v>0</v>
      </c>
      <c r="L150" s="67">
        <f>ROUND(IF(H150&gt;=2600,2600*'dofinansowanie umów o pracę'!$D$8,H150*'dofinansowanie umów o pracę'!$D$8),2)</f>
        <v>0</v>
      </c>
      <c r="M150" s="68">
        <f>IFERROR(ROUND(IF(H150&gt;2600,I150/H150*2600,I150)*J150*'dofinansowanie umów o pracę'!$D$8,2),0)</f>
        <v>0</v>
      </c>
      <c r="N150" s="68">
        <f>ROUND(IF(H150&gt;2600,K150/H150*2600,K150)*J150*'dofinansowanie umów o pracę'!$D$8,2)</f>
        <v>0</v>
      </c>
      <c r="O150" s="68">
        <f t="shared" si="5"/>
        <v>0</v>
      </c>
      <c r="P150" s="68">
        <f>O150*'dofinansowanie umów o pracę'!$F$6</f>
        <v>0</v>
      </c>
      <c r="S150" s="21"/>
      <c r="T150" s="21"/>
      <c r="U150" s="21"/>
      <c r="V150" s="21">
        <f t="shared" si="4"/>
        <v>10</v>
      </c>
    </row>
    <row r="151" spans="1:22" customFormat="1">
      <c r="A151" s="54">
        <v>143</v>
      </c>
      <c r="B151" s="92"/>
      <c r="C151" s="92"/>
      <c r="D151" s="78"/>
      <c r="E151" s="79"/>
      <c r="F151" s="80"/>
      <c r="G151" s="81">
        <v>0</v>
      </c>
      <c r="H151" s="82">
        <v>0</v>
      </c>
      <c r="I151" s="82">
        <v>0</v>
      </c>
      <c r="J151" s="83">
        <v>1</v>
      </c>
      <c r="K151" s="82">
        <v>0</v>
      </c>
      <c r="L151" s="67">
        <f>ROUND(IF(H151&gt;=2600,2600*'dofinansowanie umów o pracę'!$D$8,H151*'dofinansowanie umów o pracę'!$D$8),2)</f>
        <v>0</v>
      </c>
      <c r="M151" s="68">
        <f>IFERROR(ROUND(IF(H151&gt;2600,I151/H151*2600,I151)*J151*'dofinansowanie umów o pracę'!$D$8,2),0)</f>
        <v>0</v>
      </c>
      <c r="N151" s="68">
        <f>ROUND(IF(H151&gt;2600,K151/H151*2600,K151)*J151*'dofinansowanie umów o pracę'!$D$8,2)</f>
        <v>0</v>
      </c>
      <c r="O151" s="68">
        <f t="shared" si="5"/>
        <v>0</v>
      </c>
      <c r="P151" s="68">
        <f>O151*'dofinansowanie umów o pracę'!$F$6</f>
        <v>0</v>
      </c>
      <c r="S151" s="21"/>
      <c r="T151" s="21"/>
      <c r="U151" s="21"/>
      <c r="V151" s="21">
        <f t="shared" si="4"/>
        <v>10</v>
      </c>
    </row>
    <row r="152" spans="1:22" customFormat="1">
      <c r="A152" s="54">
        <v>144</v>
      </c>
      <c r="B152" s="92"/>
      <c r="C152" s="92"/>
      <c r="D152" s="78"/>
      <c r="E152" s="79"/>
      <c r="F152" s="80"/>
      <c r="G152" s="81">
        <v>0</v>
      </c>
      <c r="H152" s="82">
        <v>0</v>
      </c>
      <c r="I152" s="82">
        <v>0</v>
      </c>
      <c r="J152" s="83">
        <v>1</v>
      </c>
      <c r="K152" s="82">
        <v>0</v>
      </c>
      <c r="L152" s="67">
        <f>ROUND(IF(H152&gt;=2600,2600*'dofinansowanie umów o pracę'!$D$8,H152*'dofinansowanie umów o pracę'!$D$8),2)</f>
        <v>0</v>
      </c>
      <c r="M152" s="68">
        <f>IFERROR(ROUND(IF(H152&gt;2600,I152/H152*2600,I152)*J152*'dofinansowanie umów o pracę'!$D$8,2),0)</f>
        <v>0</v>
      </c>
      <c r="N152" s="68">
        <f>ROUND(IF(H152&gt;2600,K152/H152*2600,K152)*J152*'dofinansowanie umów o pracę'!$D$8,2)</f>
        <v>0</v>
      </c>
      <c r="O152" s="68">
        <f t="shared" si="5"/>
        <v>0</v>
      </c>
      <c r="P152" s="68">
        <f>O152*'dofinansowanie umów o pracę'!$F$6</f>
        <v>0</v>
      </c>
      <c r="S152" s="21"/>
      <c r="T152" s="21"/>
      <c r="U152" s="21"/>
      <c r="V152" s="21">
        <f t="shared" si="4"/>
        <v>10</v>
      </c>
    </row>
    <row r="153" spans="1:22" customFormat="1">
      <c r="A153" s="54">
        <v>145</v>
      </c>
      <c r="B153" s="92"/>
      <c r="C153" s="92"/>
      <c r="D153" s="78"/>
      <c r="E153" s="79"/>
      <c r="F153" s="80"/>
      <c r="G153" s="81">
        <v>0</v>
      </c>
      <c r="H153" s="82">
        <v>0</v>
      </c>
      <c r="I153" s="82">
        <v>0</v>
      </c>
      <c r="J153" s="83">
        <v>1</v>
      </c>
      <c r="K153" s="82">
        <v>0</v>
      </c>
      <c r="L153" s="67">
        <f>ROUND(IF(H153&gt;=2600,2600*'dofinansowanie umów o pracę'!$D$8,H153*'dofinansowanie umów o pracę'!$D$8),2)</f>
        <v>0</v>
      </c>
      <c r="M153" s="68">
        <f>IFERROR(ROUND(IF(H153&gt;2600,I153/H153*2600,I153)*J153*'dofinansowanie umów o pracę'!$D$8,2),0)</f>
        <v>0</v>
      </c>
      <c r="N153" s="68">
        <f>ROUND(IF(H153&gt;2600,K153/H153*2600,K153)*J153*'dofinansowanie umów o pracę'!$D$8,2)</f>
        <v>0</v>
      </c>
      <c r="O153" s="68">
        <f t="shared" si="5"/>
        <v>0</v>
      </c>
      <c r="P153" s="68">
        <f>O153*'dofinansowanie umów o pracę'!$F$6</f>
        <v>0</v>
      </c>
      <c r="S153" s="21"/>
      <c r="T153" s="21"/>
      <c r="U153" s="21"/>
      <c r="V153" s="21">
        <f t="shared" si="4"/>
        <v>10</v>
      </c>
    </row>
    <row r="154" spans="1:22" customFormat="1">
      <c r="A154" s="54">
        <v>146</v>
      </c>
      <c r="B154" s="92"/>
      <c r="C154" s="92"/>
      <c r="D154" s="78"/>
      <c r="E154" s="79"/>
      <c r="F154" s="80"/>
      <c r="G154" s="81">
        <v>0</v>
      </c>
      <c r="H154" s="82">
        <v>0</v>
      </c>
      <c r="I154" s="82">
        <v>0</v>
      </c>
      <c r="J154" s="83">
        <v>1</v>
      </c>
      <c r="K154" s="82">
        <v>0</v>
      </c>
      <c r="L154" s="67">
        <f>ROUND(IF(H154&gt;=2600,2600*'dofinansowanie umów o pracę'!$D$8,H154*'dofinansowanie umów o pracę'!$D$8),2)</f>
        <v>0</v>
      </c>
      <c r="M154" s="68">
        <f>IFERROR(ROUND(IF(H154&gt;2600,I154/H154*2600,I154)*J154*'dofinansowanie umów o pracę'!$D$8,2),0)</f>
        <v>0</v>
      </c>
      <c r="N154" s="68">
        <f>ROUND(IF(H154&gt;2600,K154/H154*2600,K154)*J154*'dofinansowanie umów o pracę'!$D$8,2)</f>
        <v>0</v>
      </c>
      <c r="O154" s="68">
        <f t="shared" si="5"/>
        <v>0</v>
      </c>
      <c r="P154" s="68">
        <f>O154*'dofinansowanie umów o pracę'!$F$6</f>
        <v>0</v>
      </c>
      <c r="S154" s="21"/>
      <c r="T154" s="21"/>
      <c r="U154" s="21"/>
      <c r="V154" s="21">
        <f t="shared" si="4"/>
        <v>10</v>
      </c>
    </row>
    <row r="155" spans="1:22" customFormat="1">
      <c r="A155" s="54">
        <v>147</v>
      </c>
      <c r="B155" s="92"/>
      <c r="C155" s="92"/>
      <c r="D155" s="78"/>
      <c r="E155" s="79"/>
      <c r="F155" s="80"/>
      <c r="G155" s="81">
        <v>0</v>
      </c>
      <c r="H155" s="82">
        <v>0</v>
      </c>
      <c r="I155" s="82">
        <v>0</v>
      </c>
      <c r="J155" s="83">
        <v>1</v>
      </c>
      <c r="K155" s="82">
        <v>0</v>
      </c>
      <c r="L155" s="67">
        <f>ROUND(IF(H155&gt;=2600,2600*'dofinansowanie umów o pracę'!$D$8,H155*'dofinansowanie umów o pracę'!$D$8),2)</f>
        <v>0</v>
      </c>
      <c r="M155" s="68">
        <f>IFERROR(ROUND(IF(H155&gt;2600,I155/H155*2600,I155)*J155*'dofinansowanie umów o pracę'!$D$8,2),0)</f>
        <v>0</v>
      </c>
      <c r="N155" s="68">
        <f>ROUND(IF(H155&gt;2600,K155/H155*2600,K155)*J155*'dofinansowanie umów o pracę'!$D$8,2)</f>
        <v>0</v>
      </c>
      <c r="O155" s="68">
        <f t="shared" si="5"/>
        <v>0</v>
      </c>
      <c r="P155" s="68">
        <f>O155*'dofinansowanie umów o pracę'!$F$6</f>
        <v>0</v>
      </c>
      <c r="S155" s="21"/>
      <c r="T155" s="21"/>
      <c r="U155" s="21"/>
      <c r="V155" s="21">
        <f t="shared" si="4"/>
        <v>10</v>
      </c>
    </row>
    <row r="156" spans="1:22" customFormat="1">
      <c r="A156" s="54">
        <v>148</v>
      </c>
      <c r="B156" s="92"/>
      <c r="C156" s="92"/>
      <c r="D156" s="78"/>
      <c r="E156" s="79"/>
      <c r="F156" s="80"/>
      <c r="G156" s="81">
        <v>0</v>
      </c>
      <c r="H156" s="82">
        <v>0</v>
      </c>
      <c r="I156" s="82">
        <v>0</v>
      </c>
      <c r="J156" s="83">
        <v>1</v>
      </c>
      <c r="K156" s="82">
        <v>0</v>
      </c>
      <c r="L156" s="67">
        <f>ROUND(IF(H156&gt;=2600,2600*'dofinansowanie umów o pracę'!$D$8,H156*'dofinansowanie umów o pracę'!$D$8),2)</f>
        <v>0</v>
      </c>
      <c r="M156" s="68">
        <f>IFERROR(ROUND(IF(H156&gt;2600,I156/H156*2600,I156)*J156*'dofinansowanie umów o pracę'!$D$8,2),0)</f>
        <v>0</v>
      </c>
      <c r="N156" s="68">
        <f>ROUND(IF(H156&gt;2600,K156/H156*2600,K156)*J156*'dofinansowanie umów o pracę'!$D$8,2)</f>
        <v>0</v>
      </c>
      <c r="O156" s="68">
        <f t="shared" si="5"/>
        <v>0</v>
      </c>
      <c r="P156" s="68">
        <f>O156*'dofinansowanie umów o pracę'!$F$6</f>
        <v>0</v>
      </c>
      <c r="S156" s="21"/>
      <c r="T156" s="21"/>
      <c r="U156" s="21"/>
      <c r="V156" s="21">
        <f t="shared" si="4"/>
        <v>10</v>
      </c>
    </row>
    <row r="157" spans="1:22" customFormat="1">
      <c r="A157" s="54">
        <v>149</v>
      </c>
      <c r="B157" s="92"/>
      <c r="C157" s="92"/>
      <c r="D157" s="78"/>
      <c r="E157" s="79"/>
      <c r="F157" s="80"/>
      <c r="G157" s="81">
        <v>0</v>
      </c>
      <c r="H157" s="82">
        <v>0</v>
      </c>
      <c r="I157" s="82">
        <v>0</v>
      </c>
      <c r="J157" s="83">
        <v>1</v>
      </c>
      <c r="K157" s="82">
        <v>0</v>
      </c>
      <c r="L157" s="67">
        <f>ROUND(IF(H157&gt;=2600,2600*'dofinansowanie umów o pracę'!$D$8,H157*'dofinansowanie umów o pracę'!$D$8),2)</f>
        <v>0</v>
      </c>
      <c r="M157" s="68">
        <f>IFERROR(ROUND(IF(H157&gt;2600,I157/H157*2600,I157)*J157*'dofinansowanie umów o pracę'!$D$8,2),0)</f>
        <v>0</v>
      </c>
      <c r="N157" s="68">
        <f>ROUND(IF(H157&gt;2600,K157/H157*2600,K157)*J157*'dofinansowanie umów o pracę'!$D$8,2)</f>
        <v>0</v>
      </c>
      <c r="O157" s="68">
        <f t="shared" si="5"/>
        <v>0</v>
      </c>
      <c r="P157" s="68">
        <f>O157*'dofinansowanie umów o pracę'!$F$6</f>
        <v>0</v>
      </c>
      <c r="S157" s="21"/>
      <c r="T157" s="21"/>
      <c r="U157" s="21"/>
      <c r="V157" s="21">
        <f t="shared" si="4"/>
        <v>10</v>
      </c>
    </row>
    <row r="158" spans="1:22" customFormat="1">
      <c r="A158" s="54">
        <v>150</v>
      </c>
      <c r="B158" s="92"/>
      <c r="C158" s="92"/>
      <c r="D158" s="78"/>
      <c r="E158" s="79"/>
      <c r="F158" s="80"/>
      <c r="G158" s="81">
        <v>0</v>
      </c>
      <c r="H158" s="82">
        <v>0</v>
      </c>
      <c r="I158" s="82">
        <v>0</v>
      </c>
      <c r="J158" s="83">
        <v>1</v>
      </c>
      <c r="K158" s="82">
        <v>0</v>
      </c>
      <c r="L158" s="67">
        <f>ROUND(IF(H158&gt;=2600,2600*'dofinansowanie umów o pracę'!$D$8,H158*'dofinansowanie umów o pracę'!$D$8),2)</f>
        <v>0</v>
      </c>
      <c r="M158" s="68">
        <f>IFERROR(ROUND(IF(H158&gt;2600,I158/H158*2600,I158)*J158*'dofinansowanie umów o pracę'!$D$8,2),0)</f>
        <v>0</v>
      </c>
      <c r="N158" s="68">
        <f>ROUND(IF(H158&gt;2600,K158/H158*2600,K158)*J158*'dofinansowanie umów o pracę'!$D$8,2)</f>
        <v>0</v>
      </c>
      <c r="O158" s="68">
        <f t="shared" si="5"/>
        <v>0</v>
      </c>
      <c r="P158" s="68">
        <f>O158*'dofinansowanie umów o pracę'!$F$6</f>
        <v>0</v>
      </c>
      <c r="S158" s="21"/>
      <c r="T158" s="21"/>
      <c r="U158" s="21"/>
      <c r="V158" s="21">
        <f t="shared" si="4"/>
        <v>10</v>
      </c>
    </row>
    <row r="159" spans="1:22" customFormat="1">
      <c r="A159" s="54">
        <v>151</v>
      </c>
      <c r="B159" s="92"/>
      <c r="C159" s="92"/>
      <c r="D159" s="78"/>
      <c r="E159" s="79"/>
      <c r="F159" s="80"/>
      <c r="G159" s="81">
        <v>0</v>
      </c>
      <c r="H159" s="82">
        <v>0</v>
      </c>
      <c r="I159" s="82">
        <v>0</v>
      </c>
      <c r="J159" s="83">
        <v>1</v>
      </c>
      <c r="K159" s="82">
        <v>0</v>
      </c>
      <c r="L159" s="67">
        <f>ROUND(IF(H159&gt;=2600,2600*'dofinansowanie umów o pracę'!$D$8,H159*'dofinansowanie umów o pracę'!$D$8),2)</f>
        <v>0</v>
      </c>
      <c r="M159" s="68">
        <f>IFERROR(ROUND(IF(H159&gt;2600,I159/H159*2600,I159)*J159*'dofinansowanie umów o pracę'!$D$8,2),0)</f>
        <v>0</v>
      </c>
      <c r="N159" s="68">
        <f>ROUND(IF(H159&gt;2600,K159/H159*2600,K159)*J159*'dofinansowanie umów o pracę'!$D$8,2)</f>
        <v>0</v>
      </c>
      <c r="O159" s="68">
        <f t="shared" si="5"/>
        <v>0</v>
      </c>
      <c r="P159" s="68">
        <f>O159*'dofinansowanie umów o pracę'!$F$6</f>
        <v>0</v>
      </c>
      <c r="S159" s="21"/>
      <c r="T159" s="21"/>
      <c r="U159" s="21"/>
      <c r="V159" s="21">
        <f t="shared" si="4"/>
        <v>10</v>
      </c>
    </row>
    <row r="160" spans="1:22" customFormat="1">
      <c r="A160" s="54">
        <v>152</v>
      </c>
      <c r="B160" s="92"/>
      <c r="C160" s="92"/>
      <c r="D160" s="78"/>
      <c r="E160" s="79"/>
      <c r="F160" s="80"/>
      <c r="G160" s="81">
        <v>0</v>
      </c>
      <c r="H160" s="82">
        <v>0</v>
      </c>
      <c r="I160" s="82">
        <v>0</v>
      </c>
      <c r="J160" s="83">
        <v>1</v>
      </c>
      <c r="K160" s="82">
        <v>0</v>
      </c>
      <c r="L160" s="67">
        <f>ROUND(IF(H160&gt;=2600,2600*'dofinansowanie umów o pracę'!$D$8,H160*'dofinansowanie umów o pracę'!$D$8),2)</f>
        <v>0</v>
      </c>
      <c r="M160" s="68">
        <f>IFERROR(ROUND(IF(H160&gt;2600,I160/H160*2600,I160)*J160*'dofinansowanie umów o pracę'!$D$8,2),0)</f>
        <v>0</v>
      </c>
      <c r="N160" s="68">
        <f>ROUND(IF(H160&gt;2600,K160/H160*2600,K160)*J160*'dofinansowanie umów o pracę'!$D$8,2)</f>
        <v>0</v>
      </c>
      <c r="O160" s="68">
        <f t="shared" si="5"/>
        <v>0</v>
      </c>
      <c r="P160" s="68">
        <f>O160*'dofinansowanie umów o pracę'!$F$6</f>
        <v>0</v>
      </c>
      <c r="S160" s="21"/>
      <c r="T160" s="21"/>
      <c r="U160" s="21"/>
      <c r="V160" s="21">
        <f t="shared" si="4"/>
        <v>10</v>
      </c>
    </row>
    <row r="161" spans="1:22" customFormat="1">
      <c r="A161" s="54">
        <v>153</v>
      </c>
      <c r="B161" s="92"/>
      <c r="C161" s="92"/>
      <c r="D161" s="78"/>
      <c r="E161" s="79"/>
      <c r="F161" s="80"/>
      <c r="G161" s="81">
        <v>0</v>
      </c>
      <c r="H161" s="82">
        <v>0</v>
      </c>
      <c r="I161" s="82">
        <v>0</v>
      </c>
      <c r="J161" s="83">
        <v>1</v>
      </c>
      <c r="K161" s="82">
        <v>0</v>
      </c>
      <c r="L161" s="67">
        <f>ROUND(IF(H161&gt;=2600,2600*'dofinansowanie umów o pracę'!$D$8,H161*'dofinansowanie umów o pracę'!$D$8),2)</f>
        <v>0</v>
      </c>
      <c r="M161" s="68">
        <f>IFERROR(ROUND(IF(H161&gt;2600,I161/H161*2600,I161)*J161*'dofinansowanie umów o pracę'!$D$8,2),0)</f>
        <v>0</v>
      </c>
      <c r="N161" s="68">
        <f>ROUND(IF(H161&gt;2600,K161/H161*2600,K161)*J161*'dofinansowanie umów o pracę'!$D$8,2)</f>
        <v>0</v>
      </c>
      <c r="O161" s="68">
        <f t="shared" si="5"/>
        <v>0</v>
      </c>
      <c r="P161" s="68">
        <f>O161*'dofinansowanie umów o pracę'!$F$6</f>
        <v>0</v>
      </c>
      <c r="S161" s="21"/>
      <c r="T161" s="21"/>
      <c r="U161" s="21"/>
      <c r="V161" s="21">
        <f t="shared" si="4"/>
        <v>10</v>
      </c>
    </row>
    <row r="162" spans="1:22" customFormat="1">
      <c r="A162" s="54">
        <v>154</v>
      </c>
      <c r="B162" s="92"/>
      <c r="C162" s="92"/>
      <c r="D162" s="78"/>
      <c r="E162" s="79"/>
      <c r="F162" s="80"/>
      <c r="G162" s="81">
        <v>0</v>
      </c>
      <c r="H162" s="82">
        <v>0</v>
      </c>
      <c r="I162" s="82">
        <v>0</v>
      </c>
      <c r="J162" s="83">
        <v>1</v>
      </c>
      <c r="K162" s="82">
        <v>0</v>
      </c>
      <c r="L162" s="67">
        <f>ROUND(IF(H162&gt;=2600,2600*'dofinansowanie umów o pracę'!$D$8,H162*'dofinansowanie umów o pracę'!$D$8),2)</f>
        <v>0</v>
      </c>
      <c r="M162" s="68">
        <f>IFERROR(ROUND(IF(H162&gt;2600,I162/H162*2600,I162)*J162*'dofinansowanie umów o pracę'!$D$8,2),0)</f>
        <v>0</v>
      </c>
      <c r="N162" s="68">
        <f>ROUND(IF(H162&gt;2600,K162/H162*2600,K162)*J162*'dofinansowanie umów o pracę'!$D$8,2)</f>
        <v>0</v>
      </c>
      <c r="O162" s="68">
        <f t="shared" si="5"/>
        <v>0</v>
      </c>
      <c r="P162" s="68">
        <f>O162*'dofinansowanie umów o pracę'!$F$6</f>
        <v>0</v>
      </c>
      <c r="S162" s="21"/>
      <c r="T162" s="21"/>
      <c r="U162" s="21"/>
      <c r="V162" s="21">
        <f t="shared" si="4"/>
        <v>10</v>
      </c>
    </row>
    <row r="163" spans="1:22" customFormat="1">
      <c r="A163" s="54">
        <v>155</v>
      </c>
      <c r="B163" s="92"/>
      <c r="C163" s="92"/>
      <c r="D163" s="78"/>
      <c r="E163" s="79"/>
      <c r="F163" s="80"/>
      <c r="G163" s="81">
        <v>0</v>
      </c>
      <c r="H163" s="82">
        <v>0</v>
      </c>
      <c r="I163" s="82">
        <v>0</v>
      </c>
      <c r="J163" s="83">
        <v>1</v>
      </c>
      <c r="K163" s="82">
        <v>0</v>
      </c>
      <c r="L163" s="67">
        <f>ROUND(IF(H163&gt;=2600,2600*'dofinansowanie umów o pracę'!$D$8,H163*'dofinansowanie umów o pracę'!$D$8),2)</f>
        <v>0</v>
      </c>
      <c r="M163" s="68">
        <f>IFERROR(ROUND(IF(H163&gt;2600,I163/H163*2600,I163)*J163*'dofinansowanie umów o pracę'!$D$8,2),0)</f>
        <v>0</v>
      </c>
      <c r="N163" s="68">
        <f>ROUND(IF(H163&gt;2600,K163/H163*2600,K163)*J163*'dofinansowanie umów o pracę'!$D$8,2)</f>
        <v>0</v>
      </c>
      <c r="O163" s="68">
        <f t="shared" si="5"/>
        <v>0</v>
      </c>
      <c r="P163" s="68">
        <f>O163*'dofinansowanie umów o pracę'!$F$6</f>
        <v>0</v>
      </c>
      <c r="S163" s="21"/>
      <c r="T163" s="21"/>
      <c r="U163" s="21"/>
      <c r="V163" s="21">
        <f t="shared" si="4"/>
        <v>10</v>
      </c>
    </row>
    <row r="164" spans="1:22" customFormat="1">
      <c r="A164" s="54">
        <v>156</v>
      </c>
      <c r="B164" s="92"/>
      <c r="C164" s="92"/>
      <c r="D164" s="78"/>
      <c r="E164" s="79"/>
      <c r="F164" s="80"/>
      <c r="G164" s="81">
        <v>0</v>
      </c>
      <c r="H164" s="82">
        <v>0</v>
      </c>
      <c r="I164" s="82">
        <v>0</v>
      </c>
      <c r="J164" s="83">
        <v>1</v>
      </c>
      <c r="K164" s="82">
        <v>0</v>
      </c>
      <c r="L164" s="67">
        <f>ROUND(IF(H164&gt;=2600,2600*'dofinansowanie umów o pracę'!$D$8,H164*'dofinansowanie umów o pracę'!$D$8),2)</f>
        <v>0</v>
      </c>
      <c r="M164" s="68">
        <f>IFERROR(ROUND(IF(H164&gt;2600,I164/H164*2600,I164)*J164*'dofinansowanie umów o pracę'!$D$8,2),0)</f>
        <v>0</v>
      </c>
      <c r="N164" s="68">
        <f>ROUND(IF(H164&gt;2600,K164/H164*2600,K164)*J164*'dofinansowanie umów o pracę'!$D$8,2)</f>
        <v>0</v>
      </c>
      <c r="O164" s="68">
        <f t="shared" si="5"/>
        <v>0</v>
      </c>
      <c r="P164" s="68">
        <f>O164*'dofinansowanie umów o pracę'!$F$6</f>
        <v>0</v>
      </c>
      <c r="S164" s="21"/>
      <c r="T164" s="21"/>
      <c r="U164" s="21"/>
      <c r="V164" s="21">
        <f t="shared" si="4"/>
        <v>10</v>
      </c>
    </row>
    <row r="165" spans="1:22" customFormat="1">
      <c r="A165" s="54">
        <v>157</v>
      </c>
      <c r="B165" s="92"/>
      <c r="C165" s="92"/>
      <c r="D165" s="78"/>
      <c r="E165" s="79"/>
      <c r="F165" s="80"/>
      <c r="G165" s="81">
        <v>0</v>
      </c>
      <c r="H165" s="82">
        <v>0</v>
      </c>
      <c r="I165" s="82">
        <v>0</v>
      </c>
      <c r="J165" s="83">
        <v>1</v>
      </c>
      <c r="K165" s="82">
        <v>0</v>
      </c>
      <c r="L165" s="67">
        <f>ROUND(IF(H165&gt;=2600,2600*'dofinansowanie umów o pracę'!$D$8,H165*'dofinansowanie umów o pracę'!$D$8),2)</f>
        <v>0</v>
      </c>
      <c r="M165" s="68">
        <f>IFERROR(ROUND(IF(H165&gt;2600,I165/H165*2600,I165)*J165*'dofinansowanie umów o pracę'!$D$8,2),0)</f>
        <v>0</v>
      </c>
      <c r="N165" s="68">
        <f>ROUND(IF(H165&gt;2600,K165/H165*2600,K165)*J165*'dofinansowanie umów o pracę'!$D$8,2)</f>
        <v>0</v>
      </c>
      <c r="O165" s="68">
        <f t="shared" si="5"/>
        <v>0</v>
      </c>
      <c r="P165" s="68">
        <f>O165*'dofinansowanie umów o pracę'!$F$6</f>
        <v>0</v>
      </c>
      <c r="S165" s="21"/>
      <c r="T165" s="21"/>
      <c r="U165" s="21"/>
      <c r="V165" s="21">
        <f t="shared" si="4"/>
        <v>10</v>
      </c>
    </row>
    <row r="166" spans="1:22" customFormat="1">
      <c r="A166" s="54">
        <v>158</v>
      </c>
      <c r="B166" s="92"/>
      <c r="C166" s="92"/>
      <c r="D166" s="78"/>
      <c r="E166" s="79"/>
      <c r="F166" s="80"/>
      <c r="G166" s="81">
        <v>0</v>
      </c>
      <c r="H166" s="82">
        <v>0</v>
      </c>
      <c r="I166" s="82">
        <v>0</v>
      </c>
      <c r="J166" s="83">
        <v>1</v>
      </c>
      <c r="K166" s="82">
        <v>0</v>
      </c>
      <c r="L166" s="67">
        <f>ROUND(IF(H166&gt;=2600,2600*'dofinansowanie umów o pracę'!$D$8,H166*'dofinansowanie umów o pracę'!$D$8),2)</f>
        <v>0</v>
      </c>
      <c r="M166" s="68">
        <f>IFERROR(ROUND(IF(H166&gt;2600,I166/H166*2600,I166)*J166*'dofinansowanie umów o pracę'!$D$8,2),0)</f>
        <v>0</v>
      </c>
      <c r="N166" s="68">
        <f>ROUND(IF(H166&gt;2600,K166/H166*2600,K166)*J166*'dofinansowanie umów o pracę'!$D$8,2)</f>
        <v>0</v>
      </c>
      <c r="O166" s="68">
        <f t="shared" si="5"/>
        <v>0</v>
      </c>
      <c r="P166" s="68">
        <f>O166*'dofinansowanie umów o pracę'!$F$6</f>
        <v>0</v>
      </c>
      <c r="S166" s="21"/>
      <c r="T166" s="21"/>
      <c r="U166" s="21"/>
      <c r="V166" s="21">
        <f t="shared" si="4"/>
        <v>10</v>
      </c>
    </row>
    <row r="167" spans="1:22" customFormat="1">
      <c r="A167" s="54">
        <v>159</v>
      </c>
      <c r="B167" s="92"/>
      <c r="C167" s="92"/>
      <c r="D167" s="78"/>
      <c r="E167" s="79"/>
      <c r="F167" s="80"/>
      <c r="G167" s="81">
        <v>0</v>
      </c>
      <c r="H167" s="82">
        <v>0</v>
      </c>
      <c r="I167" s="82">
        <v>0</v>
      </c>
      <c r="J167" s="83">
        <v>1</v>
      </c>
      <c r="K167" s="82">
        <v>0</v>
      </c>
      <c r="L167" s="67">
        <f>ROUND(IF(H167&gt;=2600,2600*'dofinansowanie umów o pracę'!$D$8,H167*'dofinansowanie umów o pracę'!$D$8),2)</f>
        <v>0</v>
      </c>
      <c r="M167" s="68">
        <f>IFERROR(ROUND(IF(H167&gt;2600,I167/H167*2600,I167)*J167*'dofinansowanie umów o pracę'!$D$8,2),0)</f>
        <v>0</v>
      </c>
      <c r="N167" s="68">
        <f>ROUND(IF(H167&gt;2600,K167/H167*2600,K167)*J167*'dofinansowanie umów o pracę'!$D$8,2)</f>
        <v>0</v>
      </c>
      <c r="O167" s="68">
        <f t="shared" si="5"/>
        <v>0</v>
      </c>
      <c r="P167" s="68">
        <f>O167*'dofinansowanie umów o pracę'!$F$6</f>
        <v>0</v>
      </c>
      <c r="S167" s="21"/>
      <c r="T167" s="21"/>
      <c r="U167" s="21"/>
      <c r="V167" s="21">
        <f t="shared" si="4"/>
        <v>10</v>
      </c>
    </row>
    <row r="168" spans="1:22" customFormat="1">
      <c r="A168" s="54">
        <v>160</v>
      </c>
      <c r="B168" s="92"/>
      <c r="C168" s="92"/>
      <c r="D168" s="78"/>
      <c r="E168" s="79"/>
      <c r="F168" s="80"/>
      <c r="G168" s="81">
        <v>0</v>
      </c>
      <c r="H168" s="82">
        <v>0</v>
      </c>
      <c r="I168" s="82">
        <v>0</v>
      </c>
      <c r="J168" s="83">
        <v>1</v>
      </c>
      <c r="K168" s="82">
        <v>0</v>
      </c>
      <c r="L168" s="67">
        <f>ROUND(IF(H168&gt;=2600,2600*'dofinansowanie umów o pracę'!$D$8,H168*'dofinansowanie umów o pracę'!$D$8),2)</f>
        <v>0</v>
      </c>
      <c r="M168" s="68">
        <f>IFERROR(ROUND(IF(H168&gt;2600,I168/H168*2600,I168)*J168*'dofinansowanie umów o pracę'!$D$8,2),0)</f>
        <v>0</v>
      </c>
      <c r="N168" s="68">
        <f>ROUND(IF(H168&gt;2600,K168/H168*2600,K168)*J168*'dofinansowanie umów o pracę'!$D$8,2)</f>
        <v>0</v>
      </c>
      <c r="O168" s="68">
        <f t="shared" si="5"/>
        <v>0</v>
      </c>
      <c r="P168" s="68">
        <f>O168*'dofinansowanie umów o pracę'!$F$6</f>
        <v>0</v>
      </c>
      <c r="S168" s="21"/>
      <c r="T168" s="21"/>
      <c r="U168" s="21"/>
      <c r="V168" s="21">
        <f t="shared" si="4"/>
        <v>10</v>
      </c>
    </row>
    <row r="169" spans="1:22" customFormat="1">
      <c r="A169" s="54">
        <v>161</v>
      </c>
      <c r="B169" s="92"/>
      <c r="C169" s="92"/>
      <c r="D169" s="78"/>
      <c r="E169" s="79"/>
      <c r="F169" s="80"/>
      <c r="G169" s="81">
        <v>0</v>
      </c>
      <c r="H169" s="82">
        <v>0</v>
      </c>
      <c r="I169" s="82">
        <v>0</v>
      </c>
      <c r="J169" s="83">
        <v>1</v>
      </c>
      <c r="K169" s="82">
        <v>0</v>
      </c>
      <c r="L169" s="67">
        <f>ROUND(IF(H169&gt;=2600,2600*'dofinansowanie umów o pracę'!$D$8,H169*'dofinansowanie umów o pracę'!$D$8),2)</f>
        <v>0</v>
      </c>
      <c r="M169" s="68">
        <f>IFERROR(ROUND(IF(H169&gt;2600,I169/H169*2600,I169)*J169*'dofinansowanie umów o pracę'!$D$8,2),0)</f>
        <v>0</v>
      </c>
      <c r="N169" s="68">
        <f>ROUND(IF(H169&gt;2600,K169/H169*2600,K169)*J169*'dofinansowanie umów o pracę'!$D$8,2)</f>
        <v>0</v>
      </c>
      <c r="O169" s="68">
        <f t="shared" si="5"/>
        <v>0</v>
      </c>
      <c r="P169" s="68">
        <f>O169*'dofinansowanie umów o pracę'!$F$6</f>
        <v>0</v>
      </c>
      <c r="S169" s="21"/>
      <c r="T169" s="21"/>
      <c r="U169" s="21"/>
      <c r="V169" s="21">
        <f t="shared" si="4"/>
        <v>10</v>
      </c>
    </row>
    <row r="170" spans="1:22" customFormat="1">
      <c r="A170" s="54">
        <v>162</v>
      </c>
      <c r="B170" s="92"/>
      <c r="C170" s="92"/>
      <c r="D170" s="78"/>
      <c r="E170" s="79"/>
      <c r="F170" s="80"/>
      <c r="G170" s="81">
        <v>0</v>
      </c>
      <c r="H170" s="82">
        <v>0</v>
      </c>
      <c r="I170" s="82">
        <v>0</v>
      </c>
      <c r="J170" s="83">
        <v>1</v>
      </c>
      <c r="K170" s="82">
        <v>0</v>
      </c>
      <c r="L170" s="67">
        <f>ROUND(IF(H170&gt;=2600,2600*'dofinansowanie umów o pracę'!$D$8,H170*'dofinansowanie umów o pracę'!$D$8),2)</f>
        <v>0</v>
      </c>
      <c r="M170" s="68">
        <f>IFERROR(ROUND(IF(H170&gt;2600,I170/H170*2600,I170)*J170*'dofinansowanie umów o pracę'!$D$8,2),0)</f>
        <v>0</v>
      </c>
      <c r="N170" s="68">
        <f>ROUND(IF(H170&gt;2600,K170/H170*2600,K170)*J170*'dofinansowanie umów o pracę'!$D$8,2)</f>
        <v>0</v>
      </c>
      <c r="O170" s="68">
        <f t="shared" si="5"/>
        <v>0</v>
      </c>
      <c r="P170" s="68">
        <f>O170*'dofinansowanie umów o pracę'!$F$6</f>
        <v>0</v>
      </c>
      <c r="S170" s="21"/>
      <c r="T170" s="21"/>
      <c r="U170" s="21"/>
      <c r="V170" s="21">
        <f t="shared" si="4"/>
        <v>10</v>
      </c>
    </row>
    <row r="171" spans="1:22" customFormat="1">
      <c r="A171" s="54">
        <v>163</v>
      </c>
      <c r="B171" s="92"/>
      <c r="C171" s="92"/>
      <c r="D171" s="78"/>
      <c r="E171" s="79"/>
      <c r="F171" s="80"/>
      <c r="G171" s="81">
        <v>0</v>
      </c>
      <c r="H171" s="82">
        <v>0</v>
      </c>
      <c r="I171" s="82">
        <v>0</v>
      </c>
      <c r="J171" s="83">
        <v>1</v>
      </c>
      <c r="K171" s="82">
        <v>0</v>
      </c>
      <c r="L171" s="67">
        <f>ROUND(IF(H171&gt;=2600,2600*'dofinansowanie umów o pracę'!$D$8,H171*'dofinansowanie umów o pracę'!$D$8),2)</f>
        <v>0</v>
      </c>
      <c r="M171" s="68">
        <f>IFERROR(ROUND(IF(H171&gt;2600,I171/H171*2600,I171)*J171*'dofinansowanie umów o pracę'!$D$8,2),0)</f>
        <v>0</v>
      </c>
      <c r="N171" s="68">
        <f>ROUND(IF(H171&gt;2600,K171/H171*2600,K171)*J171*'dofinansowanie umów o pracę'!$D$8,2)</f>
        <v>0</v>
      </c>
      <c r="O171" s="68">
        <f t="shared" si="5"/>
        <v>0</v>
      </c>
      <c r="P171" s="68">
        <f>O171*'dofinansowanie umów o pracę'!$F$6</f>
        <v>0</v>
      </c>
      <c r="S171" s="21"/>
      <c r="T171" s="21"/>
      <c r="U171" s="21"/>
      <c r="V171" s="21">
        <f t="shared" si="4"/>
        <v>10</v>
      </c>
    </row>
    <row r="172" spans="1:22" customFormat="1">
      <c r="A172" s="54">
        <v>164</v>
      </c>
      <c r="B172" s="92"/>
      <c r="C172" s="92"/>
      <c r="D172" s="78"/>
      <c r="E172" s="79"/>
      <c r="F172" s="80"/>
      <c r="G172" s="81">
        <v>0</v>
      </c>
      <c r="H172" s="82">
        <v>0</v>
      </c>
      <c r="I172" s="82">
        <v>0</v>
      </c>
      <c r="J172" s="83">
        <v>1</v>
      </c>
      <c r="K172" s="82">
        <v>0</v>
      </c>
      <c r="L172" s="67">
        <f>ROUND(IF(H172&gt;=2600,2600*'dofinansowanie umów o pracę'!$D$8,H172*'dofinansowanie umów o pracę'!$D$8),2)</f>
        <v>0</v>
      </c>
      <c r="M172" s="68">
        <f>IFERROR(ROUND(IF(H172&gt;2600,I172/H172*2600,I172)*J172*'dofinansowanie umów o pracę'!$D$8,2),0)</f>
        <v>0</v>
      </c>
      <c r="N172" s="68">
        <f>ROUND(IF(H172&gt;2600,K172/H172*2600,K172)*J172*'dofinansowanie umów o pracę'!$D$8,2)</f>
        <v>0</v>
      </c>
      <c r="O172" s="68">
        <f t="shared" si="5"/>
        <v>0</v>
      </c>
      <c r="P172" s="68">
        <f>O172*'dofinansowanie umów o pracę'!$F$6</f>
        <v>0</v>
      </c>
      <c r="S172" s="21"/>
      <c r="T172" s="21"/>
      <c r="U172" s="21"/>
      <c r="V172" s="21">
        <f t="shared" si="4"/>
        <v>10</v>
      </c>
    </row>
    <row r="173" spans="1:22" customFormat="1">
      <c r="A173" s="54">
        <v>165</v>
      </c>
      <c r="B173" s="92"/>
      <c r="C173" s="92"/>
      <c r="D173" s="78"/>
      <c r="E173" s="79"/>
      <c r="F173" s="80"/>
      <c r="G173" s="81">
        <v>0</v>
      </c>
      <c r="H173" s="82">
        <v>0</v>
      </c>
      <c r="I173" s="82">
        <v>0</v>
      </c>
      <c r="J173" s="83">
        <v>1</v>
      </c>
      <c r="K173" s="82">
        <v>0</v>
      </c>
      <c r="L173" s="67">
        <f>ROUND(IF(H173&gt;=2600,2600*'dofinansowanie umów o pracę'!$D$8,H173*'dofinansowanie umów o pracę'!$D$8),2)</f>
        <v>0</v>
      </c>
      <c r="M173" s="68">
        <f>IFERROR(ROUND(IF(H173&gt;2600,I173/H173*2600,I173)*J173*'dofinansowanie umów o pracę'!$D$8,2),0)</f>
        <v>0</v>
      </c>
      <c r="N173" s="68">
        <f>ROUND(IF(H173&gt;2600,K173/H173*2600,K173)*J173*'dofinansowanie umów o pracę'!$D$8,2)</f>
        <v>0</v>
      </c>
      <c r="O173" s="68">
        <f t="shared" si="5"/>
        <v>0</v>
      </c>
      <c r="P173" s="68">
        <f>O173*'dofinansowanie umów o pracę'!$F$6</f>
        <v>0</v>
      </c>
      <c r="S173" s="21"/>
      <c r="T173" s="21"/>
      <c r="U173" s="21"/>
      <c r="V173" s="21">
        <f t="shared" si="4"/>
        <v>10</v>
      </c>
    </row>
    <row r="174" spans="1:22" customFormat="1">
      <c r="A174" s="54">
        <v>166</v>
      </c>
      <c r="B174" s="92"/>
      <c r="C174" s="92"/>
      <c r="D174" s="78"/>
      <c r="E174" s="79"/>
      <c r="F174" s="80"/>
      <c r="G174" s="81">
        <v>0</v>
      </c>
      <c r="H174" s="82">
        <v>0</v>
      </c>
      <c r="I174" s="82">
        <v>0</v>
      </c>
      <c r="J174" s="83">
        <v>1</v>
      </c>
      <c r="K174" s="82">
        <v>0</v>
      </c>
      <c r="L174" s="67">
        <f>ROUND(IF(H174&gt;=2600,2600*'dofinansowanie umów o pracę'!$D$8,H174*'dofinansowanie umów o pracę'!$D$8),2)</f>
        <v>0</v>
      </c>
      <c r="M174" s="68">
        <f>IFERROR(ROUND(IF(H174&gt;2600,I174/H174*2600,I174)*J174*'dofinansowanie umów o pracę'!$D$8,2),0)</f>
        <v>0</v>
      </c>
      <c r="N174" s="68">
        <f>ROUND(IF(H174&gt;2600,K174/H174*2600,K174)*J174*'dofinansowanie umów o pracę'!$D$8,2)</f>
        <v>0</v>
      </c>
      <c r="O174" s="68">
        <f t="shared" si="5"/>
        <v>0</v>
      </c>
      <c r="P174" s="68">
        <f>O174*'dofinansowanie umów o pracę'!$F$6</f>
        <v>0</v>
      </c>
      <c r="S174" s="21"/>
      <c r="T174" s="21"/>
      <c r="U174" s="21"/>
      <c r="V174" s="21">
        <f t="shared" si="4"/>
        <v>10</v>
      </c>
    </row>
    <row r="175" spans="1:22" customFormat="1">
      <c r="A175" s="54">
        <v>167</v>
      </c>
      <c r="B175" s="92"/>
      <c r="C175" s="92"/>
      <c r="D175" s="78"/>
      <c r="E175" s="79"/>
      <c r="F175" s="80"/>
      <c r="G175" s="81">
        <v>0</v>
      </c>
      <c r="H175" s="82">
        <v>0</v>
      </c>
      <c r="I175" s="82">
        <v>0</v>
      </c>
      <c r="J175" s="83">
        <v>1</v>
      </c>
      <c r="K175" s="82">
        <v>0</v>
      </c>
      <c r="L175" s="67">
        <f>ROUND(IF(H175&gt;=2600,2600*'dofinansowanie umów o pracę'!$D$8,H175*'dofinansowanie umów o pracę'!$D$8),2)</f>
        <v>0</v>
      </c>
      <c r="M175" s="68">
        <f>IFERROR(ROUND(IF(H175&gt;2600,I175/H175*2600,I175)*J175*'dofinansowanie umów o pracę'!$D$8,2),0)</f>
        <v>0</v>
      </c>
      <c r="N175" s="68">
        <f>ROUND(IF(H175&gt;2600,K175/H175*2600,K175)*J175*'dofinansowanie umów o pracę'!$D$8,2)</f>
        <v>0</v>
      </c>
      <c r="O175" s="68">
        <f t="shared" si="5"/>
        <v>0</v>
      </c>
      <c r="P175" s="68">
        <f>O175*'dofinansowanie umów o pracę'!$F$6</f>
        <v>0</v>
      </c>
      <c r="S175" s="21"/>
      <c r="T175" s="21"/>
      <c r="U175" s="21"/>
      <c r="V175" s="21">
        <f t="shared" si="4"/>
        <v>10</v>
      </c>
    </row>
    <row r="176" spans="1:22" customFormat="1">
      <c r="A176" s="54">
        <v>168</v>
      </c>
      <c r="B176" s="92"/>
      <c r="C176" s="92"/>
      <c r="D176" s="78"/>
      <c r="E176" s="79"/>
      <c r="F176" s="80"/>
      <c r="G176" s="81">
        <v>0</v>
      </c>
      <c r="H176" s="82">
        <v>0</v>
      </c>
      <c r="I176" s="82">
        <v>0</v>
      </c>
      <c r="J176" s="83">
        <v>1</v>
      </c>
      <c r="K176" s="82">
        <v>0</v>
      </c>
      <c r="L176" s="67">
        <f>ROUND(IF(H176&gt;=2600,2600*'dofinansowanie umów o pracę'!$D$8,H176*'dofinansowanie umów o pracę'!$D$8),2)</f>
        <v>0</v>
      </c>
      <c r="M176" s="68">
        <f>IFERROR(ROUND(IF(H176&gt;2600,I176/H176*2600,I176)*J176*'dofinansowanie umów o pracę'!$D$8,2),0)</f>
        <v>0</v>
      </c>
      <c r="N176" s="68">
        <f>ROUND(IF(H176&gt;2600,K176/H176*2600,K176)*J176*'dofinansowanie umów o pracę'!$D$8,2)</f>
        <v>0</v>
      </c>
      <c r="O176" s="68">
        <f t="shared" si="5"/>
        <v>0</v>
      </c>
      <c r="P176" s="68">
        <f>O176*'dofinansowanie umów o pracę'!$F$6</f>
        <v>0</v>
      </c>
      <c r="S176" s="21"/>
      <c r="T176" s="21"/>
      <c r="U176" s="21"/>
      <c r="V176" s="21">
        <f t="shared" si="4"/>
        <v>10</v>
      </c>
    </row>
    <row r="177" spans="1:22" customFormat="1">
      <c r="A177" s="54">
        <v>169</v>
      </c>
      <c r="B177" s="92"/>
      <c r="C177" s="92"/>
      <c r="D177" s="78"/>
      <c r="E177" s="79"/>
      <c r="F177" s="80"/>
      <c r="G177" s="81">
        <v>0</v>
      </c>
      <c r="H177" s="82">
        <v>0</v>
      </c>
      <c r="I177" s="82">
        <v>0</v>
      </c>
      <c r="J177" s="83">
        <v>1</v>
      </c>
      <c r="K177" s="82">
        <v>0</v>
      </c>
      <c r="L177" s="67">
        <f>ROUND(IF(H177&gt;=2600,2600*'dofinansowanie umów o pracę'!$D$8,H177*'dofinansowanie umów o pracę'!$D$8),2)</f>
        <v>0</v>
      </c>
      <c r="M177" s="68">
        <f>IFERROR(ROUND(IF(H177&gt;2600,I177/H177*2600,I177)*J177*'dofinansowanie umów o pracę'!$D$8,2),0)</f>
        <v>0</v>
      </c>
      <c r="N177" s="68">
        <f>ROUND(IF(H177&gt;2600,K177/H177*2600,K177)*J177*'dofinansowanie umów o pracę'!$D$8,2)</f>
        <v>0</v>
      </c>
      <c r="O177" s="68">
        <f t="shared" si="5"/>
        <v>0</v>
      </c>
      <c r="P177" s="68">
        <f>O177*'dofinansowanie umów o pracę'!$F$6</f>
        <v>0</v>
      </c>
      <c r="S177" s="21"/>
      <c r="T177" s="21"/>
      <c r="U177" s="21"/>
      <c r="V177" s="21">
        <f t="shared" si="4"/>
        <v>10</v>
      </c>
    </row>
    <row r="178" spans="1:22" customFormat="1">
      <c r="A178" s="54">
        <v>170</v>
      </c>
      <c r="B178" s="92"/>
      <c r="C178" s="92"/>
      <c r="D178" s="78"/>
      <c r="E178" s="79"/>
      <c r="F178" s="80"/>
      <c r="G178" s="81">
        <v>0</v>
      </c>
      <c r="H178" s="82">
        <v>0</v>
      </c>
      <c r="I178" s="82">
        <v>0</v>
      </c>
      <c r="J178" s="83">
        <v>1</v>
      </c>
      <c r="K178" s="82">
        <v>0</v>
      </c>
      <c r="L178" s="67">
        <f>ROUND(IF(H178&gt;=2600,2600*'dofinansowanie umów o pracę'!$D$8,H178*'dofinansowanie umów o pracę'!$D$8),2)</f>
        <v>0</v>
      </c>
      <c r="M178" s="68">
        <f>IFERROR(ROUND(IF(H178&gt;2600,I178/H178*2600,I178)*J178*'dofinansowanie umów o pracę'!$D$8,2),0)</f>
        <v>0</v>
      </c>
      <c r="N178" s="68">
        <f>ROUND(IF(H178&gt;2600,K178/H178*2600,K178)*J178*'dofinansowanie umów o pracę'!$D$8,2)</f>
        <v>0</v>
      </c>
      <c r="O178" s="68">
        <f t="shared" si="5"/>
        <v>0</v>
      </c>
      <c r="P178" s="68">
        <f>O178*'dofinansowanie umów o pracę'!$F$6</f>
        <v>0</v>
      </c>
      <c r="S178" s="21"/>
      <c r="T178" s="21"/>
      <c r="U178" s="21"/>
      <c r="V178" s="21">
        <f t="shared" si="4"/>
        <v>10</v>
      </c>
    </row>
    <row r="179" spans="1:22" customFormat="1">
      <c r="A179" s="54">
        <v>171</v>
      </c>
      <c r="B179" s="92"/>
      <c r="C179" s="92"/>
      <c r="D179" s="78"/>
      <c r="E179" s="79"/>
      <c r="F179" s="80"/>
      <c r="G179" s="81">
        <v>0</v>
      </c>
      <c r="H179" s="82">
        <v>0</v>
      </c>
      <c r="I179" s="82">
        <v>0</v>
      </c>
      <c r="J179" s="83">
        <v>1</v>
      </c>
      <c r="K179" s="82">
        <v>0</v>
      </c>
      <c r="L179" s="67">
        <f>ROUND(IF(H179&gt;=2600,2600*'dofinansowanie umów o pracę'!$D$8,H179*'dofinansowanie umów o pracę'!$D$8),2)</f>
        <v>0</v>
      </c>
      <c r="M179" s="68">
        <f>IFERROR(ROUND(IF(H179&gt;2600,I179/H179*2600,I179)*J179*'dofinansowanie umów o pracę'!$D$8,2),0)</f>
        <v>0</v>
      </c>
      <c r="N179" s="68">
        <f>ROUND(IF(H179&gt;2600,K179/H179*2600,K179)*J179*'dofinansowanie umów o pracę'!$D$8,2)</f>
        <v>0</v>
      </c>
      <c r="O179" s="68">
        <f t="shared" si="5"/>
        <v>0</v>
      </c>
      <c r="P179" s="68">
        <f>O179*'dofinansowanie umów o pracę'!$F$6</f>
        <v>0</v>
      </c>
      <c r="S179" s="21"/>
      <c r="T179" s="21"/>
      <c r="U179" s="21"/>
      <c r="V179" s="21">
        <f t="shared" si="4"/>
        <v>10</v>
      </c>
    </row>
    <row r="180" spans="1:22" customFormat="1">
      <c r="A180" s="54">
        <v>172</v>
      </c>
      <c r="B180" s="92"/>
      <c r="C180" s="92"/>
      <c r="D180" s="78"/>
      <c r="E180" s="79"/>
      <c r="F180" s="80"/>
      <c r="G180" s="81">
        <v>0</v>
      </c>
      <c r="H180" s="82">
        <v>0</v>
      </c>
      <c r="I180" s="82">
        <v>0</v>
      </c>
      <c r="J180" s="83">
        <v>1</v>
      </c>
      <c r="K180" s="82">
        <v>0</v>
      </c>
      <c r="L180" s="67">
        <f>ROUND(IF(H180&gt;=2600,2600*'dofinansowanie umów o pracę'!$D$8,H180*'dofinansowanie umów o pracę'!$D$8),2)</f>
        <v>0</v>
      </c>
      <c r="M180" s="68">
        <f>IFERROR(ROUND(IF(H180&gt;2600,I180/H180*2600,I180)*J180*'dofinansowanie umów o pracę'!$D$8,2),0)</f>
        <v>0</v>
      </c>
      <c r="N180" s="68">
        <f>ROUND(IF(H180&gt;2600,K180/H180*2600,K180)*J180*'dofinansowanie umów o pracę'!$D$8,2)</f>
        <v>0</v>
      </c>
      <c r="O180" s="68">
        <f t="shared" si="5"/>
        <v>0</v>
      </c>
      <c r="P180" s="68">
        <f>O180*'dofinansowanie umów o pracę'!$F$6</f>
        <v>0</v>
      </c>
      <c r="S180" s="21"/>
      <c r="T180" s="21"/>
      <c r="U180" s="21"/>
      <c r="V180" s="21">
        <f t="shared" si="4"/>
        <v>10</v>
      </c>
    </row>
    <row r="181" spans="1:22" customFormat="1">
      <c r="A181" s="54">
        <v>173</v>
      </c>
      <c r="B181" s="92"/>
      <c r="C181" s="92"/>
      <c r="D181" s="78"/>
      <c r="E181" s="79"/>
      <c r="F181" s="80"/>
      <c r="G181" s="81">
        <v>0</v>
      </c>
      <c r="H181" s="82">
        <v>0</v>
      </c>
      <c r="I181" s="82">
        <v>0</v>
      </c>
      <c r="J181" s="83">
        <v>1</v>
      </c>
      <c r="K181" s="82">
        <v>0</v>
      </c>
      <c r="L181" s="67">
        <f>ROUND(IF(H181&gt;=2600,2600*'dofinansowanie umów o pracę'!$D$8,H181*'dofinansowanie umów o pracę'!$D$8),2)</f>
        <v>0</v>
      </c>
      <c r="M181" s="68">
        <f>IFERROR(ROUND(IF(H181&gt;2600,I181/H181*2600,I181)*J181*'dofinansowanie umów o pracę'!$D$8,2),0)</f>
        <v>0</v>
      </c>
      <c r="N181" s="68">
        <f>ROUND(IF(H181&gt;2600,K181/H181*2600,K181)*J181*'dofinansowanie umów o pracę'!$D$8,2)</f>
        <v>0</v>
      </c>
      <c r="O181" s="68">
        <f t="shared" si="5"/>
        <v>0</v>
      </c>
      <c r="P181" s="68">
        <f>O181*'dofinansowanie umów o pracę'!$F$6</f>
        <v>0</v>
      </c>
      <c r="S181" s="21"/>
      <c r="T181" s="21"/>
      <c r="U181" s="21"/>
      <c r="V181" s="21">
        <f t="shared" si="4"/>
        <v>10</v>
      </c>
    </row>
    <row r="182" spans="1:22" customFormat="1">
      <c r="A182" s="54">
        <v>174</v>
      </c>
      <c r="B182" s="92"/>
      <c r="C182" s="92"/>
      <c r="D182" s="78"/>
      <c r="E182" s="79"/>
      <c r="F182" s="80"/>
      <c r="G182" s="81">
        <v>0</v>
      </c>
      <c r="H182" s="82">
        <v>0</v>
      </c>
      <c r="I182" s="82">
        <v>0</v>
      </c>
      <c r="J182" s="83">
        <v>1</v>
      </c>
      <c r="K182" s="82">
        <v>0</v>
      </c>
      <c r="L182" s="67">
        <f>ROUND(IF(H182&gt;=2600,2600*'dofinansowanie umów o pracę'!$D$8,H182*'dofinansowanie umów o pracę'!$D$8),2)</f>
        <v>0</v>
      </c>
      <c r="M182" s="68">
        <f>IFERROR(ROUND(IF(H182&gt;2600,I182/H182*2600,I182)*J182*'dofinansowanie umów o pracę'!$D$8,2),0)</f>
        <v>0</v>
      </c>
      <c r="N182" s="68">
        <f>ROUND(IF(H182&gt;2600,K182/H182*2600,K182)*J182*'dofinansowanie umów o pracę'!$D$8,2)</f>
        <v>0</v>
      </c>
      <c r="O182" s="68">
        <f t="shared" si="5"/>
        <v>0</v>
      </c>
      <c r="P182" s="68">
        <f>O182*'dofinansowanie umów o pracę'!$F$6</f>
        <v>0</v>
      </c>
      <c r="S182" s="21"/>
      <c r="T182" s="21"/>
      <c r="U182" s="21"/>
      <c r="V182" s="21">
        <f t="shared" si="4"/>
        <v>10</v>
      </c>
    </row>
    <row r="183" spans="1:22" customFormat="1">
      <c r="A183" s="54">
        <v>175</v>
      </c>
      <c r="B183" s="92"/>
      <c r="C183" s="92"/>
      <c r="D183" s="78"/>
      <c r="E183" s="79"/>
      <c r="F183" s="80"/>
      <c r="G183" s="81">
        <v>0</v>
      </c>
      <c r="H183" s="82">
        <v>0</v>
      </c>
      <c r="I183" s="82">
        <v>0</v>
      </c>
      <c r="J183" s="83">
        <v>1</v>
      </c>
      <c r="K183" s="82">
        <v>0</v>
      </c>
      <c r="L183" s="67">
        <f>ROUND(IF(H183&gt;=2600,2600*'dofinansowanie umów o pracę'!$D$8,H183*'dofinansowanie umów o pracę'!$D$8),2)</f>
        <v>0</v>
      </c>
      <c r="M183" s="68">
        <f>IFERROR(ROUND(IF(H183&gt;2600,I183/H183*2600,I183)*J183*'dofinansowanie umów o pracę'!$D$8,2),0)</f>
        <v>0</v>
      </c>
      <c r="N183" s="68">
        <f>ROUND(IF(H183&gt;2600,K183/H183*2600,K183)*J183*'dofinansowanie umów o pracę'!$D$8,2)</f>
        <v>0</v>
      </c>
      <c r="O183" s="68">
        <f t="shared" si="5"/>
        <v>0</v>
      </c>
      <c r="P183" s="68">
        <f>O183*'dofinansowanie umów o pracę'!$F$6</f>
        <v>0</v>
      </c>
      <c r="S183" s="21"/>
      <c r="T183" s="21"/>
      <c r="U183" s="21"/>
      <c r="V183" s="21">
        <f t="shared" si="4"/>
        <v>10</v>
      </c>
    </row>
    <row r="184" spans="1:22" customFormat="1">
      <c r="A184" s="54">
        <v>176</v>
      </c>
      <c r="B184" s="92"/>
      <c r="C184" s="92"/>
      <c r="D184" s="78"/>
      <c r="E184" s="79"/>
      <c r="F184" s="80"/>
      <c r="G184" s="81">
        <v>0</v>
      </c>
      <c r="H184" s="82">
        <v>0</v>
      </c>
      <c r="I184" s="82">
        <v>0</v>
      </c>
      <c r="J184" s="83">
        <v>1</v>
      </c>
      <c r="K184" s="82">
        <v>0</v>
      </c>
      <c r="L184" s="67">
        <f>ROUND(IF(H184&gt;=2600,2600*'dofinansowanie umów o pracę'!$D$8,H184*'dofinansowanie umów o pracę'!$D$8),2)</f>
        <v>0</v>
      </c>
      <c r="M184" s="68">
        <f>IFERROR(ROUND(IF(H184&gt;2600,I184/H184*2600,I184)*J184*'dofinansowanie umów o pracę'!$D$8,2),0)</f>
        <v>0</v>
      </c>
      <c r="N184" s="68">
        <f>ROUND(IF(H184&gt;2600,K184/H184*2600,K184)*J184*'dofinansowanie umów o pracę'!$D$8,2)</f>
        <v>0</v>
      </c>
      <c r="O184" s="68">
        <f t="shared" si="5"/>
        <v>0</v>
      </c>
      <c r="P184" s="68">
        <f>O184*'dofinansowanie umów o pracę'!$F$6</f>
        <v>0</v>
      </c>
      <c r="S184" s="21"/>
      <c r="T184" s="21"/>
      <c r="U184" s="21"/>
      <c r="V184" s="21">
        <f t="shared" si="4"/>
        <v>10</v>
      </c>
    </row>
    <row r="185" spans="1:22" customFormat="1">
      <c r="A185" s="54">
        <v>177</v>
      </c>
      <c r="B185" s="92"/>
      <c r="C185" s="92"/>
      <c r="D185" s="78"/>
      <c r="E185" s="79"/>
      <c r="F185" s="80"/>
      <c r="G185" s="81">
        <v>0</v>
      </c>
      <c r="H185" s="82">
        <v>0</v>
      </c>
      <c r="I185" s="82">
        <v>0</v>
      </c>
      <c r="J185" s="83">
        <v>1</v>
      </c>
      <c r="K185" s="82">
        <v>0</v>
      </c>
      <c r="L185" s="67">
        <f>ROUND(IF(H185&gt;=2600,2600*'dofinansowanie umów o pracę'!$D$8,H185*'dofinansowanie umów o pracę'!$D$8),2)</f>
        <v>0</v>
      </c>
      <c r="M185" s="68">
        <f>IFERROR(ROUND(IF(H185&gt;2600,I185/H185*2600,I185)*J185*'dofinansowanie umów o pracę'!$D$8,2),0)</f>
        <v>0</v>
      </c>
      <c r="N185" s="68">
        <f>ROUND(IF(H185&gt;2600,K185/H185*2600,K185)*J185*'dofinansowanie umów o pracę'!$D$8,2)</f>
        <v>0</v>
      </c>
      <c r="O185" s="68">
        <f t="shared" si="5"/>
        <v>0</v>
      </c>
      <c r="P185" s="68">
        <f>O185*'dofinansowanie umów o pracę'!$F$6</f>
        <v>0</v>
      </c>
      <c r="S185" s="21"/>
      <c r="T185" s="21"/>
      <c r="U185" s="21"/>
      <c r="V185" s="21">
        <f t="shared" si="4"/>
        <v>10</v>
      </c>
    </row>
    <row r="186" spans="1:22" customFormat="1">
      <c r="A186" s="54">
        <v>178</v>
      </c>
      <c r="B186" s="92"/>
      <c r="C186" s="92"/>
      <c r="D186" s="78"/>
      <c r="E186" s="79"/>
      <c r="F186" s="80"/>
      <c r="G186" s="81">
        <v>0</v>
      </c>
      <c r="H186" s="82">
        <v>0</v>
      </c>
      <c r="I186" s="82">
        <v>0</v>
      </c>
      <c r="J186" s="83">
        <v>1</v>
      </c>
      <c r="K186" s="82">
        <v>0</v>
      </c>
      <c r="L186" s="67">
        <f>ROUND(IF(H186&gt;=2600,2600*'dofinansowanie umów o pracę'!$D$8,H186*'dofinansowanie umów o pracę'!$D$8),2)</f>
        <v>0</v>
      </c>
      <c r="M186" s="68">
        <f>IFERROR(ROUND(IF(H186&gt;2600,I186/H186*2600,I186)*J186*'dofinansowanie umów o pracę'!$D$8,2),0)</f>
        <v>0</v>
      </c>
      <c r="N186" s="68">
        <f>ROUND(IF(H186&gt;2600,K186/H186*2600,K186)*J186*'dofinansowanie umów o pracę'!$D$8,2)</f>
        <v>0</v>
      </c>
      <c r="O186" s="68">
        <f t="shared" si="5"/>
        <v>0</v>
      </c>
      <c r="P186" s="68">
        <f>O186*'dofinansowanie umów o pracę'!$F$6</f>
        <v>0</v>
      </c>
      <c r="S186" s="21"/>
      <c r="T186" s="21"/>
      <c r="U186" s="21"/>
      <c r="V186" s="21">
        <f t="shared" si="4"/>
        <v>10</v>
      </c>
    </row>
    <row r="187" spans="1:22" customFormat="1">
      <c r="A187" s="54">
        <v>179</v>
      </c>
      <c r="B187" s="92"/>
      <c r="C187" s="92"/>
      <c r="D187" s="78"/>
      <c r="E187" s="79"/>
      <c r="F187" s="80"/>
      <c r="G187" s="81">
        <v>0</v>
      </c>
      <c r="H187" s="82">
        <v>0</v>
      </c>
      <c r="I187" s="82">
        <v>0</v>
      </c>
      <c r="J187" s="83">
        <v>1</v>
      </c>
      <c r="K187" s="82">
        <v>0</v>
      </c>
      <c r="L187" s="67">
        <f>ROUND(IF(H187&gt;=2600,2600*'dofinansowanie umów o pracę'!$D$8,H187*'dofinansowanie umów o pracę'!$D$8),2)</f>
        <v>0</v>
      </c>
      <c r="M187" s="68">
        <f>IFERROR(ROUND(IF(H187&gt;2600,I187/H187*2600,I187)*J187*'dofinansowanie umów o pracę'!$D$8,2),0)</f>
        <v>0</v>
      </c>
      <c r="N187" s="68">
        <f>ROUND(IF(H187&gt;2600,K187/H187*2600,K187)*J187*'dofinansowanie umów o pracę'!$D$8,2)</f>
        <v>0</v>
      </c>
      <c r="O187" s="68">
        <f t="shared" si="5"/>
        <v>0</v>
      </c>
      <c r="P187" s="68">
        <f>O187*'dofinansowanie umów o pracę'!$F$6</f>
        <v>0</v>
      </c>
      <c r="S187" s="21"/>
      <c r="T187" s="21"/>
      <c r="U187" s="21"/>
      <c r="V187" s="21">
        <f t="shared" si="4"/>
        <v>10</v>
      </c>
    </row>
    <row r="188" spans="1:22" customFormat="1">
      <c r="A188" s="54">
        <v>180</v>
      </c>
      <c r="B188" s="92"/>
      <c r="C188" s="92"/>
      <c r="D188" s="78"/>
      <c r="E188" s="79"/>
      <c r="F188" s="80"/>
      <c r="G188" s="81">
        <v>0</v>
      </c>
      <c r="H188" s="82">
        <v>0</v>
      </c>
      <c r="I188" s="82">
        <v>0</v>
      </c>
      <c r="J188" s="83">
        <v>1</v>
      </c>
      <c r="K188" s="82">
        <v>0</v>
      </c>
      <c r="L188" s="67">
        <f>ROUND(IF(H188&gt;=2600,2600*'dofinansowanie umów o pracę'!$D$8,H188*'dofinansowanie umów o pracę'!$D$8),2)</f>
        <v>0</v>
      </c>
      <c r="M188" s="68">
        <f>IFERROR(ROUND(IF(H188&gt;2600,I188/H188*2600,I188)*J188*'dofinansowanie umów o pracę'!$D$8,2),0)</f>
        <v>0</v>
      </c>
      <c r="N188" s="68">
        <f>ROUND(IF(H188&gt;2600,K188/H188*2600,K188)*J188*'dofinansowanie umów o pracę'!$D$8,2)</f>
        <v>0</v>
      </c>
      <c r="O188" s="68">
        <f t="shared" si="5"/>
        <v>0</v>
      </c>
      <c r="P188" s="68">
        <f>O188*'dofinansowanie umów o pracę'!$F$6</f>
        <v>0</v>
      </c>
      <c r="S188" s="21"/>
      <c r="T188" s="21"/>
      <c r="U188" s="21"/>
      <c r="V188" s="21">
        <f t="shared" si="4"/>
        <v>10</v>
      </c>
    </row>
    <row r="189" spans="1:22" customFormat="1">
      <c r="A189" s="54">
        <v>181</v>
      </c>
      <c r="B189" s="92"/>
      <c r="C189" s="92"/>
      <c r="D189" s="78"/>
      <c r="E189" s="79"/>
      <c r="F189" s="80"/>
      <c r="G189" s="81">
        <v>0</v>
      </c>
      <c r="H189" s="82">
        <v>0</v>
      </c>
      <c r="I189" s="82">
        <v>0</v>
      </c>
      <c r="J189" s="83">
        <v>1</v>
      </c>
      <c r="K189" s="82">
        <v>0</v>
      </c>
      <c r="L189" s="67">
        <f>ROUND(IF(H189&gt;=2600,2600*'dofinansowanie umów o pracę'!$D$8,H189*'dofinansowanie umów o pracę'!$D$8),2)</f>
        <v>0</v>
      </c>
      <c r="M189" s="68">
        <f>IFERROR(ROUND(IF(H189&gt;2600,I189/H189*2600,I189)*J189*'dofinansowanie umów o pracę'!$D$8,2),0)</f>
        <v>0</v>
      </c>
      <c r="N189" s="68">
        <f>ROUND(IF(H189&gt;2600,K189/H189*2600,K189)*J189*'dofinansowanie umów o pracę'!$D$8,2)</f>
        <v>0</v>
      </c>
      <c r="O189" s="68">
        <f t="shared" si="5"/>
        <v>0</v>
      </c>
      <c r="P189" s="68">
        <f>O189*'dofinansowanie umów o pracę'!$F$6</f>
        <v>0</v>
      </c>
      <c r="S189" s="21"/>
      <c r="T189" s="21"/>
      <c r="U189" s="21"/>
      <c r="V189" s="21">
        <f t="shared" si="4"/>
        <v>10</v>
      </c>
    </row>
    <row r="190" spans="1:22" customFormat="1">
      <c r="A190" s="54">
        <v>182</v>
      </c>
      <c r="B190" s="92"/>
      <c r="C190" s="92"/>
      <c r="D190" s="78"/>
      <c r="E190" s="79"/>
      <c r="F190" s="80"/>
      <c r="G190" s="81">
        <v>0</v>
      </c>
      <c r="H190" s="82">
        <v>0</v>
      </c>
      <c r="I190" s="82">
        <v>0</v>
      </c>
      <c r="J190" s="83">
        <v>1</v>
      </c>
      <c r="K190" s="82">
        <v>0</v>
      </c>
      <c r="L190" s="67">
        <f>ROUND(IF(H190&gt;=2600,2600*'dofinansowanie umów o pracę'!$D$8,H190*'dofinansowanie umów o pracę'!$D$8),2)</f>
        <v>0</v>
      </c>
      <c r="M190" s="68">
        <f>IFERROR(ROUND(IF(H190&gt;2600,I190/H190*2600,I190)*J190*'dofinansowanie umów o pracę'!$D$8,2),0)</f>
        <v>0</v>
      </c>
      <c r="N190" s="68">
        <f>ROUND(IF(H190&gt;2600,K190/H190*2600,K190)*J190*'dofinansowanie umów o pracę'!$D$8,2)</f>
        <v>0</v>
      </c>
      <c r="O190" s="68">
        <f t="shared" si="5"/>
        <v>0</v>
      </c>
      <c r="P190" s="68">
        <f>O190*'dofinansowanie umów o pracę'!$F$6</f>
        <v>0</v>
      </c>
      <c r="S190" s="21"/>
      <c r="T190" s="21"/>
      <c r="U190" s="21"/>
      <c r="V190" s="21">
        <f t="shared" si="4"/>
        <v>10</v>
      </c>
    </row>
    <row r="191" spans="1:22" customFormat="1">
      <c r="A191" s="54">
        <v>183</v>
      </c>
      <c r="B191" s="92"/>
      <c r="C191" s="92"/>
      <c r="D191" s="78"/>
      <c r="E191" s="79"/>
      <c r="F191" s="80"/>
      <c r="G191" s="81">
        <v>0</v>
      </c>
      <c r="H191" s="82">
        <v>0</v>
      </c>
      <c r="I191" s="82">
        <v>0</v>
      </c>
      <c r="J191" s="83">
        <v>1</v>
      </c>
      <c r="K191" s="82">
        <v>0</v>
      </c>
      <c r="L191" s="67">
        <f>ROUND(IF(H191&gt;=2600,2600*'dofinansowanie umów o pracę'!$D$8,H191*'dofinansowanie umów o pracę'!$D$8),2)</f>
        <v>0</v>
      </c>
      <c r="M191" s="68">
        <f>IFERROR(ROUND(IF(H191&gt;2600,I191/H191*2600,I191)*J191*'dofinansowanie umów o pracę'!$D$8,2),0)</f>
        <v>0</v>
      </c>
      <c r="N191" s="68">
        <f>ROUND(IF(H191&gt;2600,K191/H191*2600,K191)*J191*'dofinansowanie umów o pracę'!$D$8,2)</f>
        <v>0</v>
      </c>
      <c r="O191" s="68">
        <f t="shared" si="5"/>
        <v>0</v>
      </c>
      <c r="P191" s="68">
        <f>O191*'dofinansowanie umów o pracę'!$F$6</f>
        <v>0</v>
      </c>
      <c r="S191" s="21"/>
      <c r="T191" s="21"/>
      <c r="U191" s="21"/>
      <c r="V191" s="21">
        <f t="shared" si="4"/>
        <v>10</v>
      </c>
    </row>
    <row r="192" spans="1:22" customFormat="1">
      <c r="A192" s="54">
        <v>184</v>
      </c>
      <c r="B192" s="92"/>
      <c r="C192" s="92"/>
      <c r="D192" s="78"/>
      <c r="E192" s="79"/>
      <c r="F192" s="80"/>
      <c r="G192" s="81">
        <v>0</v>
      </c>
      <c r="H192" s="82">
        <v>0</v>
      </c>
      <c r="I192" s="82">
        <v>0</v>
      </c>
      <c r="J192" s="83">
        <v>1</v>
      </c>
      <c r="K192" s="82">
        <v>0</v>
      </c>
      <c r="L192" s="67">
        <f>ROUND(IF(H192&gt;=2600,2600*'dofinansowanie umów o pracę'!$D$8,H192*'dofinansowanie umów o pracę'!$D$8),2)</f>
        <v>0</v>
      </c>
      <c r="M192" s="68">
        <f>IFERROR(ROUND(IF(H192&gt;2600,I192/H192*2600,I192)*J192*'dofinansowanie umów o pracę'!$D$8,2),0)</f>
        <v>0</v>
      </c>
      <c r="N192" s="68">
        <f>ROUND(IF(H192&gt;2600,K192/H192*2600,K192)*J192*'dofinansowanie umów o pracę'!$D$8,2)</f>
        <v>0</v>
      </c>
      <c r="O192" s="68">
        <f t="shared" si="5"/>
        <v>0</v>
      </c>
      <c r="P192" s="68">
        <f>O192*'dofinansowanie umów o pracę'!$F$6</f>
        <v>0</v>
      </c>
      <c r="S192" s="21"/>
      <c r="T192" s="21"/>
      <c r="U192" s="21"/>
      <c r="V192" s="21">
        <f t="shared" si="4"/>
        <v>10</v>
      </c>
    </row>
    <row r="193" spans="1:22" customFormat="1">
      <c r="A193" s="54">
        <v>185</v>
      </c>
      <c r="B193" s="92"/>
      <c r="C193" s="92"/>
      <c r="D193" s="78"/>
      <c r="E193" s="79"/>
      <c r="F193" s="80"/>
      <c r="G193" s="81">
        <v>0</v>
      </c>
      <c r="H193" s="82">
        <v>0</v>
      </c>
      <c r="I193" s="82">
        <v>0</v>
      </c>
      <c r="J193" s="83">
        <v>1</v>
      </c>
      <c r="K193" s="82">
        <v>0</v>
      </c>
      <c r="L193" s="67">
        <f>ROUND(IF(H193&gt;=2600,2600*'dofinansowanie umów o pracę'!$D$8,H193*'dofinansowanie umów o pracę'!$D$8),2)</f>
        <v>0</v>
      </c>
      <c r="M193" s="68">
        <f>IFERROR(ROUND(IF(H193&gt;2600,I193/H193*2600,I193)*J193*'dofinansowanie umów o pracę'!$D$8,2),0)</f>
        <v>0</v>
      </c>
      <c r="N193" s="68">
        <f>ROUND(IF(H193&gt;2600,K193/H193*2600,K193)*J193*'dofinansowanie umów o pracę'!$D$8,2)</f>
        <v>0</v>
      </c>
      <c r="O193" s="68">
        <f t="shared" si="5"/>
        <v>0</v>
      </c>
      <c r="P193" s="68">
        <f>O193*'dofinansowanie umów o pracę'!$F$6</f>
        <v>0</v>
      </c>
      <c r="S193" s="21"/>
      <c r="T193" s="21"/>
      <c r="U193" s="21"/>
      <c r="V193" s="21">
        <f t="shared" si="4"/>
        <v>10</v>
      </c>
    </row>
    <row r="194" spans="1:22" customFormat="1">
      <c r="A194" s="54">
        <v>186</v>
      </c>
      <c r="B194" s="92"/>
      <c r="C194" s="92"/>
      <c r="D194" s="78"/>
      <c r="E194" s="79"/>
      <c r="F194" s="80"/>
      <c r="G194" s="81">
        <v>0</v>
      </c>
      <c r="H194" s="82">
        <v>0</v>
      </c>
      <c r="I194" s="82">
        <v>0</v>
      </c>
      <c r="J194" s="83">
        <v>1</v>
      </c>
      <c r="K194" s="82">
        <v>0</v>
      </c>
      <c r="L194" s="67">
        <f>ROUND(IF(H194&gt;=2600,2600*'dofinansowanie umów o pracę'!$D$8,H194*'dofinansowanie umów o pracę'!$D$8),2)</f>
        <v>0</v>
      </c>
      <c r="M194" s="68">
        <f>IFERROR(ROUND(IF(H194&gt;2600,I194/H194*2600,I194)*J194*'dofinansowanie umów o pracę'!$D$8,2),0)</f>
        <v>0</v>
      </c>
      <c r="N194" s="68">
        <f>ROUND(IF(H194&gt;2600,K194/H194*2600,K194)*J194*'dofinansowanie umów o pracę'!$D$8,2)</f>
        <v>0</v>
      </c>
      <c r="O194" s="68">
        <f t="shared" si="5"/>
        <v>0</v>
      </c>
      <c r="P194" s="68">
        <f>O194*'dofinansowanie umów o pracę'!$F$6</f>
        <v>0</v>
      </c>
      <c r="S194" s="21"/>
      <c r="T194" s="21"/>
      <c r="U194" s="21"/>
      <c r="V194" s="21">
        <f t="shared" si="4"/>
        <v>10</v>
      </c>
    </row>
    <row r="195" spans="1:22" customFormat="1">
      <c r="A195" s="54">
        <v>187</v>
      </c>
      <c r="B195" s="92"/>
      <c r="C195" s="92"/>
      <c r="D195" s="78"/>
      <c r="E195" s="79"/>
      <c r="F195" s="80"/>
      <c r="G195" s="81">
        <v>0</v>
      </c>
      <c r="H195" s="82">
        <v>0</v>
      </c>
      <c r="I195" s="82">
        <v>0</v>
      </c>
      <c r="J195" s="83">
        <v>1</v>
      </c>
      <c r="K195" s="82">
        <v>0</v>
      </c>
      <c r="L195" s="67">
        <f>ROUND(IF(H195&gt;=2600,2600*'dofinansowanie umów o pracę'!$D$8,H195*'dofinansowanie umów o pracę'!$D$8),2)</f>
        <v>0</v>
      </c>
      <c r="M195" s="68">
        <f>IFERROR(ROUND(IF(H195&gt;2600,I195/H195*2600,I195)*J195*'dofinansowanie umów o pracę'!$D$8,2),0)</f>
        <v>0</v>
      </c>
      <c r="N195" s="68">
        <f>ROUND(IF(H195&gt;2600,K195/H195*2600,K195)*J195*'dofinansowanie umów o pracę'!$D$8,2)</f>
        <v>0</v>
      </c>
      <c r="O195" s="68">
        <f t="shared" si="5"/>
        <v>0</v>
      </c>
      <c r="P195" s="68">
        <f>O195*'dofinansowanie umów o pracę'!$F$6</f>
        <v>0</v>
      </c>
      <c r="S195" s="21"/>
      <c r="T195" s="21"/>
      <c r="U195" s="21"/>
      <c r="V195" s="21">
        <f t="shared" si="4"/>
        <v>10</v>
      </c>
    </row>
    <row r="196" spans="1:22" customFormat="1">
      <c r="A196" s="54">
        <v>188</v>
      </c>
      <c r="B196" s="92"/>
      <c r="C196" s="92"/>
      <c r="D196" s="78"/>
      <c r="E196" s="79"/>
      <c r="F196" s="80"/>
      <c r="G196" s="81">
        <v>0</v>
      </c>
      <c r="H196" s="82">
        <v>0</v>
      </c>
      <c r="I196" s="82">
        <v>0</v>
      </c>
      <c r="J196" s="83">
        <v>1</v>
      </c>
      <c r="K196" s="82">
        <v>0</v>
      </c>
      <c r="L196" s="67">
        <f>ROUND(IF(H196&gt;=2600,2600*'dofinansowanie umów o pracę'!$D$8,H196*'dofinansowanie umów o pracę'!$D$8),2)</f>
        <v>0</v>
      </c>
      <c r="M196" s="68">
        <f>IFERROR(ROUND(IF(H196&gt;2600,I196/H196*2600,I196)*J196*'dofinansowanie umów o pracę'!$D$8,2),0)</f>
        <v>0</v>
      </c>
      <c r="N196" s="68">
        <f>ROUND(IF(H196&gt;2600,K196/H196*2600,K196)*J196*'dofinansowanie umów o pracę'!$D$8,2)</f>
        <v>0</v>
      </c>
      <c r="O196" s="68">
        <f t="shared" si="5"/>
        <v>0</v>
      </c>
      <c r="P196" s="68">
        <f>O196*'dofinansowanie umów o pracę'!$F$6</f>
        <v>0</v>
      </c>
      <c r="S196" s="21"/>
      <c r="T196" s="21"/>
      <c r="U196" s="21"/>
      <c r="V196" s="21">
        <f t="shared" si="4"/>
        <v>10</v>
      </c>
    </row>
    <row r="197" spans="1:22" customFormat="1">
      <c r="A197" s="54">
        <v>189</v>
      </c>
      <c r="B197" s="92"/>
      <c r="C197" s="92"/>
      <c r="D197" s="78"/>
      <c r="E197" s="79"/>
      <c r="F197" s="80"/>
      <c r="G197" s="81">
        <v>0</v>
      </c>
      <c r="H197" s="82">
        <v>0</v>
      </c>
      <c r="I197" s="82">
        <v>0</v>
      </c>
      <c r="J197" s="83">
        <v>1</v>
      </c>
      <c r="K197" s="82">
        <v>0</v>
      </c>
      <c r="L197" s="67">
        <f>ROUND(IF(H197&gt;=2600,2600*'dofinansowanie umów o pracę'!$D$8,H197*'dofinansowanie umów o pracę'!$D$8),2)</f>
        <v>0</v>
      </c>
      <c r="M197" s="68">
        <f>IFERROR(ROUND(IF(H197&gt;2600,I197/H197*2600,I197)*J197*'dofinansowanie umów o pracę'!$D$8,2),0)</f>
        <v>0</v>
      </c>
      <c r="N197" s="68">
        <f>ROUND(IF(H197&gt;2600,K197/H197*2600,K197)*J197*'dofinansowanie umów o pracę'!$D$8,2)</f>
        <v>0</v>
      </c>
      <c r="O197" s="68">
        <f t="shared" si="5"/>
        <v>0</v>
      </c>
      <c r="P197" s="68">
        <f>O197*'dofinansowanie umów o pracę'!$F$6</f>
        <v>0</v>
      </c>
      <c r="S197" s="21"/>
      <c r="T197" s="21"/>
      <c r="U197" s="21"/>
      <c r="V197" s="21">
        <f t="shared" si="4"/>
        <v>10</v>
      </c>
    </row>
    <row r="198" spans="1:22" customFormat="1">
      <c r="A198" s="54">
        <v>190</v>
      </c>
      <c r="B198" s="92"/>
      <c r="C198" s="92"/>
      <c r="D198" s="78"/>
      <c r="E198" s="79"/>
      <c r="F198" s="80"/>
      <c r="G198" s="81">
        <v>0</v>
      </c>
      <c r="H198" s="82">
        <v>0</v>
      </c>
      <c r="I198" s="82">
        <v>0</v>
      </c>
      <c r="J198" s="83">
        <v>1</v>
      </c>
      <c r="K198" s="82">
        <v>0</v>
      </c>
      <c r="L198" s="67">
        <f>ROUND(IF(H198&gt;=2600,2600*'dofinansowanie umów o pracę'!$D$8,H198*'dofinansowanie umów o pracę'!$D$8),2)</f>
        <v>0</v>
      </c>
      <c r="M198" s="68">
        <f>IFERROR(ROUND(IF(H198&gt;2600,I198/H198*2600,I198)*J198*'dofinansowanie umów o pracę'!$D$8,2),0)</f>
        <v>0</v>
      </c>
      <c r="N198" s="68">
        <f>ROUND(IF(H198&gt;2600,K198/H198*2600,K198)*J198*'dofinansowanie umów o pracę'!$D$8,2)</f>
        <v>0</v>
      </c>
      <c r="O198" s="68">
        <f t="shared" si="5"/>
        <v>0</v>
      </c>
      <c r="P198" s="68">
        <f>O198*'dofinansowanie umów o pracę'!$F$6</f>
        <v>0</v>
      </c>
      <c r="S198" s="21"/>
      <c r="T198" s="21"/>
      <c r="U198" s="21"/>
      <c r="V198" s="21">
        <f t="shared" si="4"/>
        <v>10</v>
      </c>
    </row>
    <row r="199" spans="1:22" customFormat="1">
      <c r="A199" s="54">
        <v>191</v>
      </c>
      <c r="B199" s="92"/>
      <c r="C199" s="92"/>
      <c r="D199" s="78"/>
      <c r="E199" s="79"/>
      <c r="F199" s="80"/>
      <c r="G199" s="81">
        <v>0</v>
      </c>
      <c r="H199" s="82">
        <v>0</v>
      </c>
      <c r="I199" s="82">
        <v>0</v>
      </c>
      <c r="J199" s="83">
        <v>1</v>
      </c>
      <c r="K199" s="82">
        <v>0</v>
      </c>
      <c r="L199" s="67">
        <f>ROUND(IF(H199&gt;=2600,2600*'dofinansowanie umów o pracę'!$D$8,H199*'dofinansowanie umów o pracę'!$D$8),2)</f>
        <v>0</v>
      </c>
      <c r="M199" s="68">
        <f>IFERROR(ROUND(IF(H199&gt;2600,I199/H199*2600,I199)*J199*'dofinansowanie umów o pracę'!$D$8,2),0)</f>
        <v>0</v>
      </c>
      <c r="N199" s="68">
        <f>ROUND(IF(H199&gt;2600,K199/H199*2600,K199)*J199*'dofinansowanie umów o pracę'!$D$8,2)</f>
        <v>0</v>
      </c>
      <c r="O199" s="68">
        <f t="shared" si="5"/>
        <v>0</v>
      </c>
      <c r="P199" s="68">
        <f>O199*'dofinansowanie umów o pracę'!$F$6</f>
        <v>0</v>
      </c>
      <c r="S199" s="21"/>
      <c r="T199" s="21"/>
      <c r="U199" s="21"/>
      <c r="V199" s="21">
        <f t="shared" si="4"/>
        <v>10</v>
      </c>
    </row>
    <row r="200" spans="1:22" customFormat="1">
      <c r="A200" s="54">
        <v>192</v>
      </c>
      <c r="B200" s="92"/>
      <c r="C200" s="92"/>
      <c r="D200" s="78"/>
      <c r="E200" s="79"/>
      <c r="F200" s="80"/>
      <c r="G200" s="81">
        <v>0</v>
      </c>
      <c r="H200" s="82">
        <v>0</v>
      </c>
      <c r="I200" s="82">
        <v>0</v>
      </c>
      <c r="J200" s="83">
        <v>1</v>
      </c>
      <c r="K200" s="82">
        <v>0</v>
      </c>
      <c r="L200" s="67">
        <f>ROUND(IF(H200&gt;=2600,2600*'dofinansowanie umów o pracę'!$D$8,H200*'dofinansowanie umów o pracę'!$D$8),2)</f>
        <v>0</v>
      </c>
      <c r="M200" s="68">
        <f>IFERROR(ROUND(IF(H200&gt;2600,I200/H200*2600,I200)*J200*'dofinansowanie umów o pracę'!$D$8,2),0)</f>
        <v>0</v>
      </c>
      <c r="N200" s="68">
        <f>ROUND(IF(H200&gt;2600,K200/H200*2600,K200)*J200*'dofinansowanie umów o pracę'!$D$8,2)</f>
        <v>0</v>
      </c>
      <c r="O200" s="68">
        <f t="shared" si="5"/>
        <v>0</v>
      </c>
      <c r="P200" s="68">
        <f>O200*'dofinansowanie umów o pracę'!$F$6</f>
        <v>0</v>
      </c>
      <c r="S200" s="21"/>
      <c r="T200" s="21"/>
      <c r="U200" s="21"/>
      <c r="V200" s="21">
        <f t="shared" si="4"/>
        <v>10</v>
      </c>
    </row>
    <row r="201" spans="1:22" customFormat="1">
      <c r="A201" s="54">
        <v>193</v>
      </c>
      <c r="B201" s="92"/>
      <c r="C201" s="92"/>
      <c r="D201" s="78"/>
      <c r="E201" s="79"/>
      <c r="F201" s="80"/>
      <c r="G201" s="81">
        <v>0</v>
      </c>
      <c r="H201" s="82">
        <v>0</v>
      </c>
      <c r="I201" s="82">
        <v>0</v>
      </c>
      <c r="J201" s="83">
        <v>1</v>
      </c>
      <c r="K201" s="82">
        <v>0</v>
      </c>
      <c r="L201" s="67">
        <f>ROUND(IF(H201&gt;=2600,2600*'dofinansowanie umów o pracę'!$D$8,H201*'dofinansowanie umów o pracę'!$D$8),2)</f>
        <v>0</v>
      </c>
      <c r="M201" s="68">
        <f>IFERROR(ROUND(IF(H201&gt;2600,I201/H201*2600,I201)*J201*'dofinansowanie umów o pracę'!$D$8,2),0)</f>
        <v>0</v>
      </c>
      <c r="N201" s="68">
        <f>ROUND(IF(H201&gt;2600,K201/H201*2600,K201)*J201*'dofinansowanie umów o pracę'!$D$8,2)</f>
        <v>0</v>
      </c>
      <c r="O201" s="68">
        <f t="shared" si="5"/>
        <v>0</v>
      </c>
      <c r="P201" s="68">
        <f>O201*'dofinansowanie umów o pracę'!$F$6</f>
        <v>0</v>
      </c>
      <c r="S201" s="21"/>
      <c r="T201" s="21"/>
      <c r="U201" s="21"/>
      <c r="V201" s="21">
        <f t="shared" ref="V201:V257" si="6">IFERROR(MOD(9*MID(D201,1,1)+7*MID(D201,2,1)+3*MID(D201,3,1)+MID(D201,4,1)+9*MID(D201,5,1)+7*MID(D201,6,1)+3*MID(D201,7,1)+MID(D201,8,1)+9*MID(D201,9,1)+7*MID(D201,10,1),10),10)</f>
        <v>10</v>
      </c>
    </row>
    <row r="202" spans="1:22">
      <c r="A202" s="54">
        <v>194</v>
      </c>
      <c r="B202" s="92"/>
      <c r="C202" s="92"/>
      <c r="D202" s="78"/>
      <c r="E202" s="79"/>
      <c r="F202" s="80"/>
      <c r="G202" s="81">
        <v>0</v>
      </c>
      <c r="H202" s="82">
        <v>0</v>
      </c>
      <c r="I202" s="82">
        <v>0</v>
      </c>
      <c r="J202" s="83">
        <v>1</v>
      </c>
      <c r="K202" s="82">
        <v>0</v>
      </c>
      <c r="L202" s="67">
        <f>ROUND(IF(H202&gt;=2600,2600*'dofinansowanie umów o pracę'!$D$8,H202*'dofinansowanie umów o pracę'!$D$8),2)</f>
        <v>0</v>
      </c>
      <c r="M202" s="68">
        <f>IFERROR(ROUND(IF(H202&gt;2600,I202/H202*2600,I202)*J202*'dofinansowanie umów o pracę'!$D$8,2),0)</f>
        <v>0</v>
      </c>
      <c r="N202" s="68">
        <f>ROUND(IF(H202&gt;2600,K202/H202*2600,K202)*J202*'dofinansowanie umów o pracę'!$D$8,2)</f>
        <v>0</v>
      </c>
      <c r="O202" s="68">
        <f t="shared" ref="O202:O257" si="7">N202+L202-IFERROR((1-J202)*I202/H202*L202,0)</f>
        <v>0</v>
      </c>
      <c r="P202" s="68">
        <f>O202*'dofinansowanie umów o pracę'!$F$6</f>
        <v>0</v>
      </c>
      <c r="S202" s="27"/>
      <c r="T202" s="27"/>
      <c r="U202" s="27"/>
      <c r="V202" s="21">
        <f t="shared" si="6"/>
        <v>10</v>
      </c>
    </row>
    <row r="203" spans="1:22">
      <c r="A203" s="54">
        <v>195</v>
      </c>
      <c r="B203" s="92"/>
      <c r="C203" s="92"/>
      <c r="D203" s="78"/>
      <c r="E203" s="79"/>
      <c r="F203" s="80"/>
      <c r="G203" s="81">
        <v>0</v>
      </c>
      <c r="H203" s="82">
        <v>0</v>
      </c>
      <c r="I203" s="82">
        <v>0</v>
      </c>
      <c r="J203" s="83">
        <v>1</v>
      </c>
      <c r="K203" s="82">
        <v>0</v>
      </c>
      <c r="L203" s="67">
        <f>ROUND(IF(H203&gt;=2600,2600*'dofinansowanie umów o pracę'!$D$8,H203*'dofinansowanie umów o pracę'!$D$8),2)</f>
        <v>0</v>
      </c>
      <c r="M203" s="68">
        <f>IFERROR(ROUND(IF(H203&gt;2600,I203/H203*2600,I203)*J203*'dofinansowanie umów o pracę'!$D$8,2),0)</f>
        <v>0</v>
      </c>
      <c r="N203" s="68">
        <f>ROUND(IF(H203&gt;2600,K203/H203*2600,K203)*J203*'dofinansowanie umów o pracę'!$D$8,2)</f>
        <v>0</v>
      </c>
      <c r="O203" s="68">
        <f t="shared" si="7"/>
        <v>0</v>
      </c>
      <c r="P203" s="68">
        <f>O203*'dofinansowanie umów o pracę'!$F$6</f>
        <v>0</v>
      </c>
      <c r="S203" s="27"/>
      <c r="T203" s="27"/>
      <c r="U203" s="27"/>
      <c r="V203" s="21">
        <f t="shared" si="6"/>
        <v>10</v>
      </c>
    </row>
    <row r="204" spans="1:22">
      <c r="A204" s="54">
        <v>196</v>
      </c>
      <c r="B204" s="92"/>
      <c r="C204" s="92"/>
      <c r="D204" s="78"/>
      <c r="E204" s="79"/>
      <c r="F204" s="80"/>
      <c r="G204" s="81">
        <v>0</v>
      </c>
      <c r="H204" s="82">
        <v>0</v>
      </c>
      <c r="I204" s="82">
        <v>0</v>
      </c>
      <c r="J204" s="83">
        <v>1</v>
      </c>
      <c r="K204" s="82">
        <v>0</v>
      </c>
      <c r="L204" s="67">
        <f>ROUND(IF(H204&gt;=2600,2600*'dofinansowanie umów o pracę'!$D$8,H204*'dofinansowanie umów o pracę'!$D$8),2)</f>
        <v>0</v>
      </c>
      <c r="M204" s="68">
        <f>IFERROR(ROUND(IF(H204&gt;2600,I204/H204*2600,I204)*J204*'dofinansowanie umów o pracę'!$D$8,2),0)</f>
        <v>0</v>
      </c>
      <c r="N204" s="68">
        <f>ROUND(IF(H204&gt;2600,K204/H204*2600,K204)*J204*'dofinansowanie umów o pracę'!$D$8,2)</f>
        <v>0</v>
      </c>
      <c r="O204" s="68">
        <f t="shared" si="7"/>
        <v>0</v>
      </c>
      <c r="P204" s="68">
        <f>O204*'dofinansowanie umów o pracę'!$F$6</f>
        <v>0</v>
      </c>
      <c r="S204" s="27"/>
      <c r="T204" s="27"/>
      <c r="U204" s="27"/>
      <c r="V204" s="21">
        <f t="shared" si="6"/>
        <v>10</v>
      </c>
    </row>
    <row r="205" spans="1:22">
      <c r="A205" s="54">
        <v>197</v>
      </c>
      <c r="B205" s="92"/>
      <c r="C205" s="92"/>
      <c r="D205" s="78"/>
      <c r="E205" s="79"/>
      <c r="F205" s="80"/>
      <c r="G205" s="81">
        <v>0</v>
      </c>
      <c r="H205" s="82">
        <v>0</v>
      </c>
      <c r="I205" s="82">
        <v>0</v>
      </c>
      <c r="J205" s="83">
        <v>1</v>
      </c>
      <c r="K205" s="82">
        <v>0</v>
      </c>
      <c r="L205" s="67">
        <f>ROUND(IF(H205&gt;=2600,2600*'dofinansowanie umów o pracę'!$D$8,H205*'dofinansowanie umów o pracę'!$D$8),2)</f>
        <v>0</v>
      </c>
      <c r="M205" s="68">
        <f>IFERROR(ROUND(IF(H205&gt;2600,I205/H205*2600,I205)*J205*'dofinansowanie umów o pracę'!$D$8,2),0)</f>
        <v>0</v>
      </c>
      <c r="N205" s="68">
        <f>ROUND(IF(H205&gt;2600,K205/H205*2600,K205)*J205*'dofinansowanie umów o pracę'!$D$8,2)</f>
        <v>0</v>
      </c>
      <c r="O205" s="68">
        <f t="shared" si="7"/>
        <v>0</v>
      </c>
      <c r="P205" s="68">
        <f>O205*'dofinansowanie umów o pracę'!$F$6</f>
        <v>0</v>
      </c>
      <c r="S205" s="27"/>
      <c r="T205" s="27"/>
      <c r="U205" s="27"/>
      <c r="V205" s="21">
        <f t="shared" si="6"/>
        <v>10</v>
      </c>
    </row>
    <row r="206" spans="1:22">
      <c r="A206" s="54">
        <v>198</v>
      </c>
      <c r="B206" s="92"/>
      <c r="C206" s="92"/>
      <c r="D206" s="78"/>
      <c r="E206" s="79"/>
      <c r="F206" s="80"/>
      <c r="G206" s="81">
        <v>0</v>
      </c>
      <c r="H206" s="82">
        <v>0</v>
      </c>
      <c r="I206" s="82">
        <v>0</v>
      </c>
      <c r="J206" s="83">
        <v>1</v>
      </c>
      <c r="K206" s="82">
        <v>0</v>
      </c>
      <c r="L206" s="67">
        <f>ROUND(IF(H206&gt;=2600,2600*'dofinansowanie umów o pracę'!$D$8,H206*'dofinansowanie umów o pracę'!$D$8),2)</f>
        <v>0</v>
      </c>
      <c r="M206" s="68">
        <f>IFERROR(ROUND(IF(H206&gt;2600,I206/H206*2600,I206)*J206*'dofinansowanie umów o pracę'!$D$8,2),0)</f>
        <v>0</v>
      </c>
      <c r="N206" s="68">
        <f>ROUND(IF(H206&gt;2600,K206/H206*2600,K206)*J206*'dofinansowanie umów o pracę'!$D$8,2)</f>
        <v>0</v>
      </c>
      <c r="O206" s="68">
        <f t="shared" si="7"/>
        <v>0</v>
      </c>
      <c r="P206" s="68">
        <f>O206*'dofinansowanie umów o pracę'!$F$6</f>
        <v>0</v>
      </c>
      <c r="S206" s="27"/>
      <c r="T206" s="27"/>
      <c r="U206" s="27"/>
      <c r="V206" s="21">
        <f t="shared" si="6"/>
        <v>10</v>
      </c>
    </row>
    <row r="207" spans="1:22">
      <c r="A207" s="54">
        <v>199</v>
      </c>
      <c r="B207" s="92"/>
      <c r="C207" s="92"/>
      <c r="D207" s="78"/>
      <c r="E207" s="79"/>
      <c r="F207" s="80"/>
      <c r="G207" s="81">
        <v>0</v>
      </c>
      <c r="H207" s="82">
        <v>0</v>
      </c>
      <c r="I207" s="82">
        <v>0</v>
      </c>
      <c r="J207" s="83">
        <v>1</v>
      </c>
      <c r="K207" s="82">
        <v>0</v>
      </c>
      <c r="L207" s="67">
        <f>ROUND(IF(H207&gt;=2600,2600*'dofinansowanie umów o pracę'!$D$8,H207*'dofinansowanie umów o pracę'!$D$8),2)</f>
        <v>0</v>
      </c>
      <c r="M207" s="68">
        <f>IFERROR(ROUND(IF(H207&gt;2600,I207/H207*2600,I207)*J207*'dofinansowanie umów o pracę'!$D$8,2),0)</f>
        <v>0</v>
      </c>
      <c r="N207" s="68">
        <f>ROUND(IF(H207&gt;2600,K207/H207*2600,K207)*J207*'dofinansowanie umów o pracę'!$D$8,2)</f>
        <v>0</v>
      </c>
      <c r="O207" s="68">
        <f t="shared" si="7"/>
        <v>0</v>
      </c>
      <c r="P207" s="68">
        <f>O207*'dofinansowanie umów o pracę'!$F$6</f>
        <v>0</v>
      </c>
      <c r="S207" s="27"/>
      <c r="T207" s="27"/>
      <c r="U207" s="27"/>
      <c r="V207" s="21">
        <f t="shared" si="6"/>
        <v>10</v>
      </c>
    </row>
    <row r="208" spans="1:22">
      <c r="A208" s="54">
        <v>200</v>
      </c>
      <c r="B208" s="92"/>
      <c r="C208" s="92"/>
      <c r="D208" s="78"/>
      <c r="E208" s="79"/>
      <c r="F208" s="80"/>
      <c r="G208" s="81">
        <v>0</v>
      </c>
      <c r="H208" s="82">
        <v>0</v>
      </c>
      <c r="I208" s="82">
        <v>0</v>
      </c>
      <c r="J208" s="83">
        <v>1</v>
      </c>
      <c r="K208" s="82">
        <v>0</v>
      </c>
      <c r="L208" s="67">
        <f>ROUND(IF(H208&gt;=2600,2600*'dofinansowanie umów o pracę'!$D$8,H208*'dofinansowanie umów o pracę'!$D$8),2)</f>
        <v>0</v>
      </c>
      <c r="M208" s="68">
        <f>IFERROR(ROUND(IF(H208&gt;2600,I208/H208*2600,I208)*J208*'dofinansowanie umów o pracę'!$D$8,2),0)</f>
        <v>0</v>
      </c>
      <c r="N208" s="68">
        <f>ROUND(IF(H208&gt;2600,K208/H208*2600,K208)*J208*'dofinansowanie umów o pracę'!$D$8,2)</f>
        <v>0</v>
      </c>
      <c r="O208" s="68">
        <f t="shared" si="7"/>
        <v>0</v>
      </c>
      <c r="P208" s="68">
        <f>O208*'dofinansowanie umów o pracę'!$F$6</f>
        <v>0</v>
      </c>
      <c r="S208" s="27"/>
      <c r="T208" s="27"/>
      <c r="U208" s="27"/>
      <c r="V208" s="21">
        <f t="shared" si="6"/>
        <v>10</v>
      </c>
    </row>
    <row r="209" spans="1:22">
      <c r="A209" s="54">
        <v>201</v>
      </c>
      <c r="B209" s="92"/>
      <c r="C209" s="92"/>
      <c r="D209" s="78"/>
      <c r="E209" s="79"/>
      <c r="F209" s="80"/>
      <c r="G209" s="81">
        <v>0</v>
      </c>
      <c r="H209" s="82">
        <v>0</v>
      </c>
      <c r="I209" s="82">
        <v>0</v>
      </c>
      <c r="J209" s="83">
        <v>1</v>
      </c>
      <c r="K209" s="82">
        <v>0</v>
      </c>
      <c r="L209" s="67">
        <f>ROUND(IF(H209&gt;=2600,2600*'dofinansowanie umów o pracę'!$D$8,H209*'dofinansowanie umów o pracę'!$D$8),2)</f>
        <v>0</v>
      </c>
      <c r="M209" s="68">
        <f>IFERROR(ROUND(IF(H209&gt;2600,I209/H209*2600,I209)*J209*'dofinansowanie umów o pracę'!$D$8,2),0)</f>
        <v>0</v>
      </c>
      <c r="N209" s="68">
        <f>ROUND(IF(H209&gt;2600,K209/H209*2600,K209)*J209*'dofinansowanie umów o pracę'!$D$8,2)</f>
        <v>0</v>
      </c>
      <c r="O209" s="68">
        <f t="shared" si="7"/>
        <v>0</v>
      </c>
      <c r="P209" s="68">
        <f>O209*'dofinansowanie umów o pracę'!$F$6</f>
        <v>0</v>
      </c>
      <c r="S209" s="27"/>
      <c r="T209" s="27"/>
      <c r="U209" s="27"/>
      <c r="V209" s="21">
        <f t="shared" si="6"/>
        <v>10</v>
      </c>
    </row>
    <row r="210" spans="1:22">
      <c r="A210" s="54">
        <v>202</v>
      </c>
      <c r="B210" s="92"/>
      <c r="C210" s="92"/>
      <c r="D210" s="78"/>
      <c r="E210" s="79"/>
      <c r="F210" s="80"/>
      <c r="G210" s="81">
        <v>0</v>
      </c>
      <c r="H210" s="82">
        <v>0</v>
      </c>
      <c r="I210" s="82">
        <v>0</v>
      </c>
      <c r="J210" s="83">
        <v>1</v>
      </c>
      <c r="K210" s="82">
        <v>0</v>
      </c>
      <c r="L210" s="67">
        <f>ROUND(IF(H210&gt;=2600,2600*'dofinansowanie umów o pracę'!$D$8,H210*'dofinansowanie umów o pracę'!$D$8),2)</f>
        <v>0</v>
      </c>
      <c r="M210" s="68">
        <f>IFERROR(ROUND(IF(H210&gt;2600,I210/H210*2600,I210)*J210*'dofinansowanie umów o pracę'!$D$8,2),0)</f>
        <v>0</v>
      </c>
      <c r="N210" s="68">
        <f>ROUND(IF(H210&gt;2600,K210/H210*2600,K210)*J210*'dofinansowanie umów o pracę'!$D$8,2)</f>
        <v>0</v>
      </c>
      <c r="O210" s="68">
        <f t="shared" si="7"/>
        <v>0</v>
      </c>
      <c r="P210" s="68">
        <f>O210*'dofinansowanie umów o pracę'!$F$6</f>
        <v>0</v>
      </c>
      <c r="S210" s="27"/>
      <c r="T210" s="27"/>
      <c r="U210" s="27"/>
      <c r="V210" s="21">
        <f t="shared" si="6"/>
        <v>10</v>
      </c>
    </row>
    <row r="211" spans="1:22">
      <c r="A211" s="54">
        <v>203</v>
      </c>
      <c r="B211" s="92"/>
      <c r="C211" s="92"/>
      <c r="D211" s="78"/>
      <c r="E211" s="79"/>
      <c r="F211" s="80"/>
      <c r="G211" s="81">
        <v>0</v>
      </c>
      <c r="H211" s="82">
        <v>0</v>
      </c>
      <c r="I211" s="82">
        <v>0</v>
      </c>
      <c r="J211" s="83">
        <v>1</v>
      </c>
      <c r="K211" s="82">
        <v>0</v>
      </c>
      <c r="L211" s="67">
        <f>ROUND(IF(H211&gt;=2600,2600*'dofinansowanie umów o pracę'!$D$8,H211*'dofinansowanie umów o pracę'!$D$8),2)</f>
        <v>0</v>
      </c>
      <c r="M211" s="68">
        <f>IFERROR(ROUND(IF(H211&gt;2600,I211/H211*2600,I211)*J211*'dofinansowanie umów o pracę'!$D$8,2),0)</f>
        <v>0</v>
      </c>
      <c r="N211" s="68">
        <f>ROUND(IF(H211&gt;2600,K211/H211*2600,K211)*J211*'dofinansowanie umów o pracę'!$D$8,2)</f>
        <v>0</v>
      </c>
      <c r="O211" s="68">
        <f t="shared" si="7"/>
        <v>0</v>
      </c>
      <c r="P211" s="68">
        <f>O211*'dofinansowanie umów o pracę'!$F$6</f>
        <v>0</v>
      </c>
      <c r="S211" s="27"/>
      <c r="T211" s="27"/>
      <c r="U211" s="27"/>
      <c r="V211" s="21">
        <f t="shared" si="6"/>
        <v>10</v>
      </c>
    </row>
    <row r="212" spans="1:22">
      <c r="A212" s="54">
        <v>204</v>
      </c>
      <c r="B212" s="92"/>
      <c r="C212" s="92"/>
      <c r="D212" s="78"/>
      <c r="E212" s="79"/>
      <c r="F212" s="80"/>
      <c r="G212" s="81">
        <v>0</v>
      </c>
      <c r="H212" s="82">
        <v>0</v>
      </c>
      <c r="I212" s="82">
        <v>0</v>
      </c>
      <c r="J212" s="83">
        <v>1</v>
      </c>
      <c r="K212" s="82">
        <v>0</v>
      </c>
      <c r="L212" s="67">
        <f>ROUND(IF(H212&gt;=2600,2600*'dofinansowanie umów o pracę'!$D$8,H212*'dofinansowanie umów o pracę'!$D$8),2)</f>
        <v>0</v>
      </c>
      <c r="M212" s="68">
        <f>IFERROR(ROUND(IF(H212&gt;2600,I212/H212*2600,I212)*J212*'dofinansowanie umów o pracę'!$D$8,2),0)</f>
        <v>0</v>
      </c>
      <c r="N212" s="68">
        <f>ROUND(IF(H212&gt;2600,K212/H212*2600,K212)*J212*'dofinansowanie umów o pracę'!$D$8,2)</f>
        <v>0</v>
      </c>
      <c r="O212" s="68">
        <f t="shared" si="7"/>
        <v>0</v>
      </c>
      <c r="P212" s="68">
        <f>O212*'dofinansowanie umów o pracę'!$F$6</f>
        <v>0</v>
      </c>
      <c r="S212" s="27"/>
      <c r="T212" s="27"/>
      <c r="U212" s="27"/>
      <c r="V212" s="21">
        <f t="shared" si="6"/>
        <v>10</v>
      </c>
    </row>
    <row r="213" spans="1:22">
      <c r="A213" s="54">
        <v>205</v>
      </c>
      <c r="B213" s="92"/>
      <c r="C213" s="92"/>
      <c r="D213" s="78"/>
      <c r="E213" s="79"/>
      <c r="F213" s="80"/>
      <c r="G213" s="81">
        <v>0</v>
      </c>
      <c r="H213" s="82">
        <v>0</v>
      </c>
      <c r="I213" s="82">
        <v>0</v>
      </c>
      <c r="J213" s="83">
        <v>1</v>
      </c>
      <c r="K213" s="82">
        <v>0</v>
      </c>
      <c r="L213" s="67">
        <f>ROUND(IF(H213&gt;=2600,2600*'dofinansowanie umów o pracę'!$D$8,H213*'dofinansowanie umów o pracę'!$D$8),2)</f>
        <v>0</v>
      </c>
      <c r="M213" s="68">
        <f>IFERROR(ROUND(IF(H213&gt;2600,I213/H213*2600,I213)*J213*'dofinansowanie umów o pracę'!$D$8,2),0)</f>
        <v>0</v>
      </c>
      <c r="N213" s="68">
        <f>ROUND(IF(H213&gt;2600,K213/H213*2600,K213)*J213*'dofinansowanie umów o pracę'!$D$8,2)</f>
        <v>0</v>
      </c>
      <c r="O213" s="68">
        <f t="shared" si="7"/>
        <v>0</v>
      </c>
      <c r="P213" s="68">
        <f>O213*'dofinansowanie umów o pracę'!$F$6</f>
        <v>0</v>
      </c>
      <c r="S213" s="27"/>
      <c r="T213" s="27"/>
      <c r="U213" s="27"/>
      <c r="V213" s="21">
        <f t="shared" si="6"/>
        <v>10</v>
      </c>
    </row>
    <row r="214" spans="1:22">
      <c r="A214" s="54">
        <v>206</v>
      </c>
      <c r="B214" s="92"/>
      <c r="C214" s="92"/>
      <c r="D214" s="78"/>
      <c r="E214" s="79"/>
      <c r="F214" s="80"/>
      <c r="G214" s="81">
        <v>0</v>
      </c>
      <c r="H214" s="82">
        <v>0</v>
      </c>
      <c r="I214" s="82">
        <v>0</v>
      </c>
      <c r="J214" s="83">
        <v>1</v>
      </c>
      <c r="K214" s="82">
        <v>0</v>
      </c>
      <c r="L214" s="67">
        <f>ROUND(IF(H214&gt;=2600,2600*'dofinansowanie umów o pracę'!$D$8,H214*'dofinansowanie umów o pracę'!$D$8),2)</f>
        <v>0</v>
      </c>
      <c r="M214" s="68">
        <f>IFERROR(ROUND(IF(H214&gt;2600,I214/H214*2600,I214)*J214*'dofinansowanie umów o pracę'!$D$8,2),0)</f>
        <v>0</v>
      </c>
      <c r="N214" s="68">
        <f>ROUND(IF(H214&gt;2600,K214/H214*2600,K214)*J214*'dofinansowanie umów o pracę'!$D$8,2)</f>
        <v>0</v>
      </c>
      <c r="O214" s="68">
        <f t="shared" si="7"/>
        <v>0</v>
      </c>
      <c r="P214" s="68">
        <f>O214*'dofinansowanie umów o pracę'!$F$6</f>
        <v>0</v>
      </c>
      <c r="S214" s="27"/>
      <c r="T214" s="27"/>
      <c r="U214" s="27"/>
      <c r="V214" s="21">
        <f t="shared" si="6"/>
        <v>10</v>
      </c>
    </row>
    <row r="215" spans="1:22">
      <c r="A215" s="54">
        <v>207</v>
      </c>
      <c r="B215" s="92"/>
      <c r="C215" s="92"/>
      <c r="D215" s="78"/>
      <c r="E215" s="79"/>
      <c r="F215" s="80"/>
      <c r="G215" s="81">
        <v>0</v>
      </c>
      <c r="H215" s="82">
        <v>0</v>
      </c>
      <c r="I215" s="82">
        <v>0</v>
      </c>
      <c r="J215" s="83">
        <v>1</v>
      </c>
      <c r="K215" s="82">
        <v>0</v>
      </c>
      <c r="L215" s="67">
        <f>ROUND(IF(H215&gt;=2600,2600*'dofinansowanie umów o pracę'!$D$8,H215*'dofinansowanie umów o pracę'!$D$8),2)</f>
        <v>0</v>
      </c>
      <c r="M215" s="68">
        <f>IFERROR(ROUND(IF(H215&gt;2600,I215/H215*2600,I215)*J215*'dofinansowanie umów o pracę'!$D$8,2),0)</f>
        <v>0</v>
      </c>
      <c r="N215" s="68">
        <f>ROUND(IF(H215&gt;2600,K215/H215*2600,K215)*J215*'dofinansowanie umów o pracę'!$D$8,2)</f>
        <v>0</v>
      </c>
      <c r="O215" s="68">
        <f t="shared" si="7"/>
        <v>0</v>
      </c>
      <c r="P215" s="68">
        <f>O215*'dofinansowanie umów o pracę'!$F$6</f>
        <v>0</v>
      </c>
      <c r="S215" s="27"/>
      <c r="T215" s="27"/>
      <c r="U215" s="27"/>
      <c r="V215" s="21">
        <f t="shared" si="6"/>
        <v>10</v>
      </c>
    </row>
    <row r="216" spans="1:22">
      <c r="A216" s="54">
        <v>208</v>
      </c>
      <c r="B216" s="92"/>
      <c r="C216" s="92"/>
      <c r="D216" s="78"/>
      <c r="E216" s="79"/>
      <c r="F216" s="80"/>
      <c r="G216" s="81">
        <v>0</v>
      </c>
      <c r="H216" s="82">
        <v>0</v>
      </c>
      <c r="I216" s="82">
        <v>0</v>
      </c>
      <c r="J216" s="83">
        <v>1</v>
      </c>
      <c r="K216" s="82">
        <v>0</v>
      </c>
      <c r="L216" s="67">
        <f>ROUND(IF(H216&gt;=2600,2600*'dofinansowanie umów o pracę'!$D$8,H216*'dofinansowanie umów o pracę'!$D$8),2)</f>
        <v>0</v>
      </c>
      <c r="M216" s="68">
        <f>IFERROR(ROUND(IF(H216&gt;2600,I216/H216*2600,I216)*J216*'dofinansowanie umów o pracę'!$D$8,2),0)</f>
        <v>0</v>
      </c>
      <c r="N216" s="68">
        <f>ROUND(IF(H216&gt;2600,K216/H216*2600,K216)*J216*'dofinansowanie umów o pracę'!$D$8,2)</f>
        <v>0</v>
      </c>
      <c r="O216" s="68">
        <f t="shared" si="7"/>
        <v>0</v>
      </c>
      <c r="P216" s="68">
        <f>O216*'dofinansowanie umów o pracę'!$F$6</f>
        <v>0</v>
      </c>
      <c r="S216" s="27"/>
      <c r="T216" s="27"/>
      <c r="U216" s="27"/>
      <c r="V216" s="21">
        <f t="shared" si="6"/>
        <v>10</v>
      </c>
    </row>
    <row r="217" spans="1:22">
      <c r="A217" s="54">
        <v>209</v>
      </c>
      <c r="B217" s="92"/>
      <c r="C217" s="92"/>
      <c r="D217" s="78"/>
      <c r="E217" s="79"/>
      <c r="F217" s="80"/>
      <c r="G217" s="81">
        <v>0</v>
      </c>
      <c r="H217" s="82">
        <v>0</v>
      </c>
      <c r="I217" s="82">
        <v>0</v>
      </c>
      <c r="J217" s="83">
        <v>1</v>
      </c>
      <c r="K217" s="82">
        <v>0</v>
      </c>
      <c r="L217" s="67">
        <f>ROUND(IF(H217&gt;=2600,2600*'dofinansowanie umów o pracę'!$D$8,H217*'dofinansowanie umów o pracę'!$D$8),2)</f>
        <v>0</v>
      </c>
      <c r="M217" s="68">
        <f>IFERROR(ROUND(IF(H217&gt;2600,I217/H217*2600,I217)*J217*'dofinansowanie umów o pracę'!$D$8,2),0)</f>
        <v>0</v>
      </c>
      <c r="N217" s="68">
        <f>ROUND(IF(H217&gt;2600,K217/H217*2600,K217)*J217*'dofinansowanie umów o pracę'!$D$8,2)</f>
        <v>0</v>
      </c>
      <c r="O217" s="68">
        <f t="shared" si="7"/>
        <v>0</v>
      </c>
      <c r="P217" s="68">
        <f>O217*'dofinansowanie umów o pracę'!$F$6</f>
        <v>0</v>
      </c>
      <c r="S217" s="27"/>
      <c r="T217" s="27"/>
      <c r="U217" s="27"/>
      <c r="V217" s="21">
        <f t="shared" si="6"/>
        <v>10</v>
      </c>
    </row>
    <row r="218" spans="1:22">
      <c r="A218" s="54">
        <v>210</v>
      </c>
      <c r="B218" s="92"/>
      <c r="C218" s="92"/>
      <c r="D218" s="78"/>
      <c r="E218" s="79"/>
      <c r="F218" s="80"/>
      <c r="G218" s="81">
        <v>0</v>
      </c>
      <c r="H218" s="82">
        <v>0</v>
      </c>
      <c r="I218" s="82">
        <v>0</v>
      </c>
      <c r="J218" s="83">
        <v>1</v>
      </c>
      <c r="K218" s="82">
        <v>0</v>
      </c>
      <c r="L218" s="67">
        <f>ROUND(IF(H218&gt;=2600,2600*'dofinansowanie umów o pracę'!$D$8,H218*'dofinansowanie umów o pracę'!$D$8),2)</f>
        <v>0</v>
      </c>
      <c r="M218" s="68">
        <f>IFERROR(ROUND(IF(H218&gt;2600,I218/H218*2600,I218)*J218*'dofinansowanie umów o pracę'!$D$8,2),0)</f>
        <v>0</v>
      </c>
      <c r="N218" s="68">
        <f>ROUND(IF(H218&gt;2600,K218/H218*2600,K218)*J218*'dofinansowanie umów o pracę'!$D$8,2)</f>
        <v>0</v>
      </c>
      <c r="O218" s="68">
        <f t="shared" si="7"/>
        <v>0</v>
      </c>
      <c r="P218" s="68">
        <f>O218*'dofinansowanie umów o pracę'!$F$6</f>
        <v>0</v>
      </c>
      <c r="S218" s="27"/>
      <c r="T218" s="27"/>
      <c r="U218" s="27"/>
      <c r="V218" s="21">
        <f t="shared" si="6"/>
        <v>10</v>
      </c>
    </row>
    <row r="219" spans="1:22">
      <c r="A219" s="54">
        <v>211</v>
      </c>
      <c r="B219" s="92"/>
      <c r="C219" s="92"/>
      <c r="D219" s="78"/>
      <c r="E219" s="79"/>
      <c r="F219" s="80"/>
      <c r="G219" s="81">
        <v>0</v>
      </c>
      <c r="H219" s="82">
        <v>0</v>
      </c>
      <c r="I219" s="82">
        <v>0</v>
      </c>
      <c r="J219" s="83">
        <v>1</v>
      </c>
      <c r="K219" s="82">
        <v>0</v>
      </c>
      <c r="L219" s="67">
        <f>ROUND(IF(H219&gt;=2600,2600*'dofinansowanie umów o pracę'!$D$8,H219*'dofinansowanie umów o pracę'!$D$8),2)</f>
        <v>0</v>
      </c>
      <c r="M219" s="68">
        <f>IFERROR(ROUND(IF(H219&gt;2600,I219/H219*2600,I219)*J219*'dofinansowanie umów o pracę'!$D$8,2),0)</f>
        <v>0</v>
      </c>
      <c r="N219" s="68">
        <f>ROUND(IF(H219&gt;2600,K219/H219*2600,K219)*J219*'dofinansowanie umów o pracę'!$D$8,2)</f>
        <v>0</v>
      </c>
      <c r="O219" s="68">
        <f t="shared" si="7"/>
        <v>0</v>
      </c>
      <c r="P219" s="68">
        <f>O219*'dofinansowanie umów o pracę'!$F$6</f>
        <v>0</v>
      </c>
      <c r="S219" s="27"/>
      <c r="T219" s="27"/>
      <c r="U219" s="27"/>
      <c r="V219" s="21">
        <f t="shared" si="6"/>
        <v>10</v>
      </c>
    </row>
    <row r="220" spans="1:22">
      <c r="A220" s="54">
        <v>212</v>
      </c>
      <c r="B220" s="92"/>
      <c r="C220" s="92"/>
      <c r="D220" s="78"/>
      <c r="E220" s="79"/>
      <c r="F220" s="80"/>
      <c r="G220" s="81">
        <v>0</v>
      </c>
      <c r="H220" s="82">
        <v>0</v>
      </c>
      <c r="I220" s="82">
        <v>0</v>
      </c>
      <c r="J220" s="83">
        <v>1</v>
      </c>
      <c r="K220" s="82">
        <v>0</v>
      </c>
      <c r="L220" s="67">
        <f>ROUND(IF(H220&gt;=2600,2600*'dofinansowanie umów o pracę'!$D$8,H220*'dofinansowanie umów o pracę'!$D$8),2)</f>
        <v>0</v>
      </c>
      <c r="M220" s="68">
        <f>IFERROR(ROUND(IF(H220&gt;2600,I220/H220*2600,I220)*J220*'dofinansowanie umów o pracę'!$D$8,2),0)</f>
        <v>0</v>
      </c>
      <c r="N220" s="68">
        <f>ROUND(IF(H220&gt;2600,K220/H220*2600,K220)*J220*'dofinansowanie umów o pracę'!$D$8,2)</f>
        <v>0</v>
      </c>
      <c r="O220" s="68">
        <f t="shared" si="7"/>
        <v>0</v>
      </c>
      <c r="P220" s="68">
        <f>O220*'dofinansowanie umów o pracę'!$F$6</f>
        <v>0</v>
      </c>
      <c r="S220" s="27"/>
      <c r="T220" s="27"/>
      <c r="U220" s="27"/>
      <c r="V220" s="21">
        <f t="shared" si="6"/>
        <v>10</v>
      </c>
    </row>
    <row r="221" spans="1:22">
      <c r="A221" s="54">
        <v>213</v>
      </c>
      <c r="B221" s="92"/>
      <c r="C221" s="92"/>
      <c r="D221" s="78"/>
      <c r="E221" s="79"/>
      <c r="F221" s="80"/>
      <c r="G221" s="81">
        <v>0</v>
      </c>
      <c r="H221" s="82">
        <v>0</v>
      </c>
      <c r="I221" s="82">
        <v>0</v>
      </c>
      <c r="J221" s="83">
        <v>1</v>
      </c>
      <c r="K221" s="82">
        <v>0</v>
      </c>
      <c r="L221" s="67">
        <f>ROUND(IF(H221&gt;=2600,2600*'dofinansowanie umów o pracę'!$D$8,H221*'dofinansowanie umów o pracę'!$D$8),2)</f>
        <v>0</v>
      </c>
      <c r="M221" s="68">
        <f>IFERROR(ROUND(IF(H221&gt;2600,I221/H221*2600,I221)*J221*'dofinansowanie umów o pracę'!$D$8,2),0)</f>
        <v>0</v>
      </c>
      <c r="N221" s="68">
        <f>ROUND(IF(H221&gt;2600,K221/H221*2600,K221)*J221*'dofinansowanie umów o pracę'!$D$8,2)</f>
        <v>0</v>
      </c>
      <c r="O221" s="68">
        <f t="shared" si="7"/>
        <v>0</v>
      </c>
      <c r="P221" s="68">
        <f>O221*'dofinansowanie umów o pracę'!$F$6</f>
        <v>0</v>
      </c>
      <c r="S221" s="27"/>
      <c r="T221" s="27"/>
      <c r="U221" s="27"/>
      <c r="V221" s="21">
        <f t="shared" si="6"/>
        <v>10</v>
      </c>
    </row>
    <row r="222" spans="1:22">
      <c r="A222" s="54">
        <v>214</v>
      </c>
      <c r="B222" s="92"/>
      <c r="C222" s="92"/>
      <c r="D222" s="78"/>
      <c r="E222" s="79"/>
      <c r="F222" s="80"/>
      <c r="G222" s="81">
        <v>0</v>
      </c>
      <c r="H222" s="82">
        <v>0</v>
      </c>
      <c r="I222" s="82">
        <v>0</v>
      </c>
      <c r="J222" s="83">
        <v>1</v>
      </c>
      <c r="K222" s="82">
        <v>0</v>
      </c>
      <c r="L222" s="67">
        <f>ROUND(IF(H222&gt;=2600,2600*'dofinansowanie umów o pracę'!$D$8,H222*'dofinansowanie umów o pracę'!$D$8),2)</f>
        <v>0</v>
      </c>
      <c r="M222" s="68">
        <f>IFERROR(ROUND(IF(H222&gt;2600,I222/H222*2600,I222)*J222*'dofinansowanie umów o pracę'!$D$8,2),0)</f>
        <v>0</v>
      </c>
      <c r="N222" s="68">
        <f>ROUND(IF(H222&gt;2600,K222/H222*2600,K222)*J222*'dofinansowanie umów o pracę'!$D$8,2)</f>
        <v>0</v>
      </c>
      <c r="O222" s="68">
        <f t="shared" si="7"/>
        <v>0</v>
      </c>
      <c r="P222" s="68">
        <f>O222*'dofinansowanie umów o pracę'!$F$6</f>
        <v>0</v>
      </c>
      <c r="S222" s="27"/>
      <c r="T222" s="27"/>
      <c r="U222" s="27"/>
      <c r="V222" s="21">
        <f t="shared" si="6"/>
        <v>10</v>
      </c>
    </row>
    <row r="223" spans="1:22">
      <c r="A223" s="54">
        <v>215</v>
      </c>
      <c r="B223" s="92"/>
      <c r="C223" s="92"/>
      <c r="D223" s="78"/>
      <c r="E223" s="79"/>
      <c r="F223" s="80"/>
      <c r="G223" s="81">
        <v>0</v>
      </c>
      <c r="H223" s="82">
        <v>0</v>
      </c>
      <c r="I223" s="82">
        <v>0</v>
      </c>
      <c r="J223" s="83">
        <v>1</v>
      </c>
      <c r="K223" s="82">
        <v>0</v>
      </c>
      <c r="L223" s="67">
        <f>ROUND(IF(H223&gt;=2600,2600*'dofinansowanie umów o pracę'!$D$8,H223*'dofinansowanie umów o pracę'!$D$8),2)</f>
        <v>0</v>
      </c>
      <c r="M223" s="68">
        <f>IFERROR(ROUND(IF(H223&gt;2600,I223/H223*2600,I223)*J223*'dofinansowanie umów o pracę'!$D$8,2),0)</f>
        <v>0</v>
      </c>
      <c r="N223" s="68">
        <f>ROUND(IF(H223&gt;2600,K223/H223*2600,K223)*J223*'dofinansowanie umów o pracę'!$D$8,2)</f>
        <v>0</v>
      </c>
      <c r="O223" s="68">
        <f t="shared" si="7"/>
        <v>0</v>
      </c>
      <c r="P223" s="68">
        <f>O223*'dofinansowanie umów o pracę'!$F$6</f>
        <v>0</v>
      </c>
      <c r="S223" s="27"/>
      <c r="T223" s="27"/>
      <c r="U223" s="27"/>
      <c r="V223" s="21">
        <f t="shared" si="6"/>
        <v>10</v>
      </c>
    </row>
    <row r="224" spans="1:22">
      <c r="A224" s="54">
        <v>216</v>
      </c>
      <c r="B224" s="92"/>
      <c r="C224" s="92"/>
      <c r="D224" s="78"/>
      <c r="E224" s="79"/>
      <c r="F224" s="80"/>
      <c r="G224" s="81">
        <v>0</v>
      </c>
      <c r="H224" s="82">
        <v>0</v>
      </c>
      <c r="I224" s="82">
        <v>0</v>
      </c>
      <c r="J224" s="83">
        <v>1</v>
      </c>
      <c r="K224" s="82">
        <v>0</v>
      </c>
      <c r="L224" s="67">
        <f>ROUND(IF(H224&gt;=2600,2600*'dofinansowanie umów o pracę'!$D$8,H224*'dofinansowanie umów o pracę'!$D$8),2)</f>
        <v>0</v>
      </c>
      <c r="M224" s="68">
        <f>IFERROR(ROUND(IF(H224&gt;2600,I224/H224*2600,I224)*J224*'dofinansowanie umów o pracę'!$D$8,2),0)</f>
        <v>0</v>
      </c>
      <c r="N224" s="68">
        <f>ROUND(IF(H224&gt;2600,K224/H224*2600,K224)*J224*'dofinansowanie umów o pracę'!$D$8,2)</f>
        <v>0</v>
      </c>
      <c r="O224" s="68">
        <f t="shared" si="7"/>
        <v>0</v>
      </c>
      <c r="P224" s="68">
        <f>O224*'dofinansowanie umów o pracę'!$F$6</f>
        <v>0</v>
      </c>
      <c r="S224" s="27"/>
      <c r="T224" s="27"/>
      <c r="U224" s="27"/>
      <c r="V224" s="21">
        <f t="shared" si="6"/>
        <v>10</v>
      </c>
    </row>
    <row r="225" spans="1:22">
      <c r="A225" s="54">
        <v>217</v>
      </c>
      <c r="B225" s="92"/>
      <c r="C225" s="92"/>
      <c r="D225" s="78"/>
      <c r="E225" s="79"/>
      <c r="F225" s="80"/>
      <c r="G225" s="81">
        <v>0</v>
      </c>
      <c r="H225" s="82">
        <v>0</v>
      </c>
      <c r="I225" s="82">
        <v>0</v>
      </c>
      <c r="J225" s="83">
        <v>1</v>
      </c>
      <c r="K225" s="82">
        <v>0</v>
      </c>
      <c r="L225" s="67">
        <f>ROUND(IF(H225&gt;=2600,2600*'dofinansowanie umów o pracę'!$D$8,H225*'dofinansowanie umów o pracę'!$D$8),2)</f>
        <v>0</v>
      </c>
      <c r="M225" s="68">
        <f>IFERROR(ROUND(IF(H225&gt;2600,I225/H225*2600,I225)*J225*'dofinansowanie umów o pracę'!$D$8,2),0)</f>
        <v>0</v>
      </c>
      <c r="N225" s="68">
        <f>ROUND(IF(H225&gt;2600,K225/H225*2600,K225)*J225*'dofinansowanie umów o pracę'!$D$8,2)</f>
        <v>0</v>
      </c>
      <c r="O225" s="68">
        <f t="shared" si="7"/>
        <v>0</v>
      </c>
      <c r="P225" s="68">
        <f>O225*'dofinansowanie umów o pracę'!$F$6</f>
        <v>0</v>
      </c>
      <c r="S225" s="27"/>
      <c r="T225" s="27"/>
      <c r="U225" s="27"/>
      <c r="V225" s="21">
        <f t="shared" si="6"/>
        <v>10</v>
      </c>
    </row>
    <row r="226" spans="1:22">
      <c r="A226" s="54">
        <v>218</v>
      </c>
      <c r="B226" s="92"/>
      <c r="C226" s="92"/>
      <c r="D226" s="78"/>
      <c r="E226" s="79"/>
      <c r="F226" s="80"/>
      <c r="G226" s="81">
        <v>0</v>
      </c>
      <c r="H226" s="82">
        <v>0</v>
      </c>
      <c r="I226" s="82">
        <v>0</v>
      </c>
      <c r="J226" s="83">
        <v>1</v>
      </c>
      <c r="K226" s="82">
        <v>0</v>
      </c>
      <c r="L226" s="67">
        <f>ROUND(IF(H226&gt;=2600,2600*'dofinansowanie umów o pracę'!$D$8,H226*'dofinansowanie umów o pracę'!$D$8),2)</f>
        <v>0</v>
      </c>
      <c r="M226" s="68">
        <f>IFERROR(ROUND(IF(H226&gt;2600,I226/H226*2600,I226)*J226*'dofinansowanie umów o pracę'!$D$8,2),0)</f>
        <v>0</v>
      </c>
      <c r="N226" s="68">
        <f>ROUND(IF(H226&gt;2600,K226/H226*2600,K226)*J226*'dofinansowanie umów o pracę'!$D$8,2)</f>
        <v>0</v>
      </c>
      <c r="O226" s="68">
        <f t="shared" si="7"/>
        <v>0</v>
      </c>
      <c r="P226" s="68">
        <f>O226*'dofinansowanie umów o pracę'!$F$6</f>
        <v>0</v>
      </c>
      <c r="S226" s="27"/>
      <c r="T226" s="27"/>
      <c r="U226" s="27"/>
      <c r="V226" s="21">
        <f t="shared" si="6"/>
        <v>10</v>
      </c>
    </row>
    <row r="227" spans="1:22">
      <c r="A227" s="54">
        <v>219</v>
      </c>
      <c r="B227" s="92"/>
      <c r="C227" s="92"/>
      <c r="D227" s="78"/>
      <c r="E227" s="79"/>
      <c r="F227" s="80"/>
      <c r="G227" s="81">
        <v>0</v>
      </c>
      <c r="H227" s="82">
        <v>0</v>
      </c>
      <c r="I227" s="82">
        <v>0</v>
      </c>
      <c r="J227" s="83">
        <v>1</v>
      </c>
      <c r="K227" s="82">
        <v>0</v>
      </c>
      <c r="L227" s="67">
        <f>ROUND(IF(H227&gt;=2600,2600*'dofinansowanie umów o pracę'!$D$8,H227*'dofinansowanie umów o pracę'!$D$8),2)</f>
        <v>0</v>
      </c>
      <c r="M227" s="68">
        <f>IFERROR(ROUND(IF(H227&gt;2600,I227/H227*2600,I227)*J227*'dofinansowanie umów o pracę'!$D$8,2),0)</f>
        <v>0</v>
      </c>
      <c r="N227" s="68">
        <f>ROUND(IF(H227&gt;2600,K227/H227*2600,K227)*J227*'dofinansowanie umów o pracę'!$D$8,2)</f>
        <v>0</v>
      </c>
      <c r="O227" s="68">
        <f t="shared" si="7"/>
        <v>0</v>
      </c>
      <c r="P227" s="68">
        <f>O227*'dofinansowanie umów o pracę'!$F$6</f>
        <v>0</v>
      </c>
      <c r="S227" s="27"/>
      <c r="T227" s="27"/>
      <c r="U227" s="27"/>
      <c r="V227" s="21">
        <f t="shared" si="6"/>
        <v>10</v>
      </c>
    </row>
    <row r="228" spans="1:22">
      <c r="A228" s="54">
        <v>220</v>
      </c>
      <c r="B228" s="92"/>
      <c r="C228" s="92"/>
      <c r="D228" s="78"/>
      <c r="E228" s="79"/>
      <c r="F228" s="80"/>
      <c r="G228" s="81">
        <v>0</v>
      </c>
      <c r="H228" s="82">
        <v>0</v>
      </c>
      <c r="I228" s="82">
        <v>0</v>
      </c>
      <c r="J228" s="83">
        <v>1</v>
      </c>
      <c r="K228" s="82">
        <v>0</v>
      </c>
      <c r="L228" s="67">
        <f>ROUND(IF(H228&gt;=2600,2600*'dofinansowanie umów o pracę'!$D$8,H228*'dofinansowanie umów o pracę'!$D$8),2)</f>
        <v>0</v>
      </c>
      <c r="M228" s="68">
        <f>IFERROR(ROUND(IF(H228&gt;2600,I228/H228*2600,I228)*J228*'dofinansowanie umów o pracę'!$D$8,2),0)</f>
        <v>0</v>
      </c>
      <c r="N228" s="68">
        <f>ROUND(IF(H228&gt;2600,K228/H228*2600,K228)*J228*'dofinansowanie umów o pracę'!$D$8,2)</f>
        <v>0</v>
      </c>
      <c r="O228" s="68">
        <f t="shared" si="7"/>
        <v>0</v>
      </c>
      <c r="P228" s="68">
        <f>O228*'dofinansowanie umów o pracę'!$F$6</f>
        <v>0</v>
      </c>
      <c r="S228" s="27"/>
      <c r="T228" s="27"/>
      <c r="U228" s="27"/>
      <c r="V228" s="21">
        <f t="shared" si="6"/>
        <v>10</v>
      </c>
    </row>
    <row r="229" spans="1:22">
      <c r="A229" s="54">
        <v>221</v>
      </c>
      <c r="B229" s="92"/>
      <c r="C229" s="92"/>
      <c r="D229" s="78"/>
      <c r="E229" s="79"/>
      <c r="F229" s="80"/>
      <c r="G229" s="81">
        <v>0</v>
      </c>
      <c r="H229" s="82">
        <v>0</v>
      </c>
      <c r="I229" s="82">
        <v>0</v>
      </c>
      <c r="J229" s="83">
        <v>1</v>
      </c>
      <c r="K229" s="82">
        <v>0</v>
      </c>
      <c r="L229" s="67">
        <f>ROUND(IF(H229&gt;=2600,2600*'dofinansowanie umów o pracę'!$D$8,H229*'dofinansowanie umów o pracę'!$D$8),2)</f>
        <v>0</v>
      </c>
      <c r="M229" s="68">
        <f>IFERROR(ROUND(IF(H229&gt;2600,I229/H229*2600,I229)*J229*'dofinansowanie umów o pracę'!$D$8,2),0)</f>
        <v>0</v>
      </c>
      <c r="N229" s="68">
        <f>ROUND(IF(H229&gt;2600,K229/H229*2600,K229)*J229*'dofinansowanie umów o pracę'!$D$8,2)</f>
        <v>0</v>
      </c>
      <c r="O229" s="68">
        <f t="shared" si="7"/>
        <v>0</v>
      </c>
      <c r="P229" s="68">
        <f>O229*'dofinansowanie umów o pracę'!$F$6</f>
        <v>0</v>
      </c>
      <c r="S229" s="27"/>
      <c r="T229" s="27"/>
      <c r="U229" s="27"/>
      <c r="V229" s="21">
        <f t="shared" si="6"/>
        <v>10</v>
      </c>
    </row>
    <row r="230" spans="1:22">
      <c r="A230" s="54">
        <v>222</v>
      </c>
      <c r="B230" s="92"/>
      <c r="C230" s="92"/>
      <c r="D230" s="78"/>
      <c r="E230" s="79"/>
      <c r="F230" s="80"/>
      <c r="G230" s="81">
        <v>0</v>
      </c>
      <c r="H230" s="82">
        <v>0</v>
      </c>
      <c r="I230" s="82">
        <v>0</v>
      </c>
      <c r="J230" s="83">
        <v>1</v>
      </c>
      <c r="K230" s="82">
        <v>0</v>
      </c>
      <c r="L230" s="67">
        <f>ROUND(IF(H230&gt;=2600,2600*'dofinansowanie umów o pracę'!$D$8,H230*'dofinansowanie umów o pracę'!$D$8),2)</f>
        <v>0</v>
      </c>
      <c r="M230" s="68">
        <f>IFERROR(ROUND(IF(H230&gt;2600,I230/H230*2600,I230)*J230*'dofinansowanie umów o pracę'!$D$8,2),0)</f>
        <v>0</v>
      </c>
      <c r="N230" s="68">
        <f>ROUND(IF(H230&gt;2600,K230/H230*2600,K230)*J230*'dofinansowanie umów o pracę'!$D$8,2)</f>
        <v>0</v>
      </c>
      <c r="O230" s="68">
        <f t="shared" si="7"/>
        <v>0</v>
      </c>
      <c r="P230" s="68">
        <f>O230*'dofinansowanie umów o pracę'!$F$6</f>
        <v>0</v>
      </c>
      <c r="S230" s="27"/>
      <c r="T230" s="27"/>
      <c r="U230" s="27"/>
      <c r="V230" s="21">
        <f t="shared" si="6"/>
        <v>10</v>
      </c>
    </row>
    <row r="231" spans="1:22">
      <c r="A231" s="54">
        <v>223</v>
      </c>
      <c r="B231" s="92"/>
      <c r="C231" s="92"/>
      <c r="D231" s="78"/>
      <c r="E231" s="79"/>
      <c r="F231" s="80"/>
      <c r="G231" s="81">
        <v>0</v>
      </c>
      <c r="H231" s="82">
        <v>0</v>
      </c>
      <c r="I231" s="82">
        <v>0</v>
      </c>
      <c r="J231" s="83">
        <v>1</v>
      </c>
      <c r="K231" s="82">
        <v>0</v>
      </c>
      <c r="L231" s="67">
        <f>ROUND(IF(H231&gt;=2600,2600*'dofinansowanie umów o pracę'!$D$8,H231*'dofinansowanie umów o pracę'!$D$8),2)</f>
        <v>0</v>
      </c>
      <c r="M231" s="68">
        <f>IFERROR(ROUND(IF(H231&gt;2600,I231/H231*2600,I231)*J231*'dofinansowanie umów o pracę'!$D$8,2),0)</f>
        <v>0</v>
      </c>
      <c r="N231" s="68">
        <f>ROUND(IF(H231&gt;2600,K231/H231*2600,K231)*J231*'dofinansowanie umów o pracę'!$D$8,2)</f>
        <v>0</v>
      </c>
      <c r="O231" s="68">
        <f t="shared" si="7"/>
        <v>0</v>
      </c>
      <c r="P231" s="68">
        <f>O231*'dofinansowanie umów o pracę'!$F$6</f>
        <v>0</v>
      </c>
      <c r="S231" s="27"/>
      <c r="T231" s="27"/>
      <c r="U231" s="27"/>
      <c r="V231" s="21">
        <f t="shared" si="6"/>
        <v>10</v>
      </c>
    </row>
    <row r="232" spans="1:22">
      <c r="A232" s="54">
        <v>224</v>
      </c>
      <c r="B232" s="92"/>
      <c r="C232" s="92"/>
      <c r="D232" s="78"/>
      <c r="E232" s="79"/>
      <c r="F232" s="80"/>
      <c r="G232" s="81">
        <v>0</v>
      </c>
      <c r="H232" s="82">
        <v>0</v>
      </c>
      <c r="I232" s="82">
        <v>0</v>
      </c>
      <c r="J232" s="83">
        <v>1</v>
      </c>
      <c r="K232" s="82">
        <v>0</v>
      </c>
      <c r="L232" s="67">
        <f>ROUND(IF(H232&gt;=2600,2600*'dofinansowanie umów o pracę'!$D$8,H232*'dofinansowanie umów o pracę'!$D$8),2)</f>
        <v>0</v>
      </c>
      <c r="M232" s="68">
        <f>IFERROR(ROUND(IF(H232&gt;2600,I232/H232*2600,I232)*J232*'dofinansowanie umów o pracę'!$D$8,2),0)</f>
        <v>0</v>
      </c>
      <c r="N232" s="68">
        <f>ROUND(IF(H232&gt;2600,K232/H232*2600,K232)*J232*'dofinansowanie umów o pracę'!$D$8,2)</f>
        <v>0</v>
      </c>
      <c r="O232" s="68">
        <f t="shared" si="7"/>
        <v>0</v>
      </c>
      <c r="P232" s="68">
        <f>O232*'dofinansowanie umów o pracę'!$F$6</f>
        <v>0</v>
      </c>
      <c r="S232" s="27"/>
      <c r="T232" s="27"/>
      <c r="U232" s="27"/>
      <c r="V232" s="21">
        <f t="shared" si="6"/>
        <v>10</v>
      </c>
    </row>
    <row r="233" spans="1:22">
      <c r="A233" s="54">
        <v>225</v>
      </c>
      <c r="B233" s="92"/>
      <c r="C233" s="92"/>
      <c r="D233" s="78"/>
      <c r="E233" s="79"/>
      <c r="F233" s="80"/>
      <c r="G233" s="81">
        <v>0</v>
      </c>
      <c r="H233" s="82">
        <v>0</v>
      </c>
      <c r="I233" s="82">
        <v>0</v>
      </c>
      <c r="J233" s="83">
        <v>1</v>
      </c>
      <c r="K233" s="82">
        <v>0</v>
      </c>
      <c r="L233" s="67">
        <f>ROUND(IF(H233&gt;=2600,2600*'dofinansowanie umów o pracę'!$D$8,H233*'dofinansowanie umów o pracę'!$D$8),2)</f>
        <v>0</v>
      </c>
      <c r="M233" s="68">
        <f>IFERROR(ROUND(IF(H233&gt;2600,I233/H233*2600,I233)*J233*'dofinansowanie umów o pracę'!$D$8,2),0)</f>
        <v>0</v>
      </c>
      <c r="N233" s="68">
        <f>ROUND(IF(H233&gt;2600,K233/H233*2600,K233)*J233*'dofinansowanie umów o pracę'!$D$8,2)</f>
        <v>0</v>
      </c>
      <c r="O233" s="68">
        <f t="shared" si="7"/>
        <v>0</v>
      </c>
      <c r="P233" s="68">
        <f>O233*'dofinansowanie umów o pracę'!$F$6</f>
        <v>0</v>
      </c>
      <c r="S233" s="27"/>
      <c r="T233" s="27"/>
      <c r="U233" s="27"/>
      <c r="V233" s="21">
        <f t="shared" si="6"/>
        <v>10</v>
      </c>
    </row>
    <row r="234" spans="1:22">
      <c r="A234" s="54">
        <v>226</v>
      </c>
      <c r="B234" s="92"/>
      <c r="C234" s="92"/>
      <c r="D234" s="78"/>
      <c r="E234" s="79"/>
      <c r="F234" s="80"/>
      <c r="G234" s="81">
        <v>0</v>
      </c>
      <c r="H234" s="82">
        <v>0</v>
      </c>
      <c r="I234" s="82">
        <v>0</v>
      </c>
      <c r="J234" s="83">
        <v>1</v>
      </c>
      <c r="K234" s="82">
        <v>0</v>
      </c>
      <c r="L234" s="67">
        <f>ROUND(IF(H234&gt;=2600,2600*'dofinansowanie umów o pracę'!$D$8,H234*'dofinansowanie umów o pracę'!$D$8),2)</f>
        <v>0</v>
      </c>
      <c r="M234" s="68">
        <f>IFERROR(ROUND(IF(H234&gt;2600,I234/H234*2600,I234)*J234*'dofinansowanie umów o pracę'!$D$8,2),0)</f>
        <v>0</v>
      </c>
      <c r="N234" s="68">
        <f>ROUND(IF(H234&gt;2600,K234/H234*2600,K234)*J234*'dofinansowanie umów o pracę'!$D$8,2)</f>
        <v>0</v>
      </c>
      <c r="O234" s="68">
        <f t="shared" si="7"/>
        <v>0</v>
      </c>
      <c r="P234" s="68">
        <f>O234*'dofinansowanie umów o pracę'!$F$6</f>
        <v>0</v>
      </c>
      <c r="S234" s="27"/>
      <c r="T234" s="27"/>
      <c r="U234" s="27"/>
      <c r="V234" s="21">
        <f t="shared" si="6"/>
        <v>10</v>
      </c>
    </row>
    <row r="235" spans="1:22">
      <c r="A235" s="54">
        <v>227</v>
      </c>
      <c r="B235" s="92"/>
      <c r="C235" s="92"/>
      <c r="D235" s="78"/>
      <c r="E235" s="79"/>
      <c r="F235" s="80"/>
      <c r="G235" s="81">
        <v>0</v>
      </c>
      <c r="H235" s="82">
        <v>0</v>
      </c>
      <c r="I235" s="82">
        <v>0</v>
      </c>
      <c r="J235" s="83">
        <v>1</v>
      </c>
      <c r="K235" s="82">
        <v>0</v>
      </c>
      <c r="L235" s="67">
        <f>ROUND(IF(H235&gt;=2600,2600*'dofinansowanie umów o pracę'!$D$8,H235*'dofinansowanie umów o pracę'!$D$8),2)</f>
        <v>0</v>
      </c>
      <c r="M235" s="68">
        <f>IFERROR(ROUND(IF(H235&gt;2600,I235/H235*2600,I235)*J235*'dofinansowanie umów o pracę'!$D$8,2),0)</f>
        <v>0</v>
      </c>
      <c r="N235" s="68">
        <f>ROUND(IF(H235&gt;2600,K235/H235*2600,K235)*J235*'dofinansowanie umów o pracę'!$D$8,2)</f>
        <v>0</v>
      </c>
      <c r="O235" s="68">
        <f t="shared" si="7"/>
        <v>0</v>
      </c>
      <c r="P235" s="68">
        <f>O235*'dofinansowanie umów o pracę'!$F$6</f>
        <v>0</v>
      </c>
      <c r="S235" s="27"/>
      <c r="T235" s="27"/>
      <c r="U235" s="27"/>
      <c r="V235" s="21">
        <f t="shared" si="6"/>
        <v>10</v>
      </c>
    </row>
    <row r="236" spans="1:22">
      <c r="A236" s="54">
        <v>228</v>
      </c>
      <c r="B236" s="92"/>
      <c r="C236" s="92"/>
      <c r="D236" s="78"/>
      <c r="E236" s="79"/>
      <c r="F236" s="80"/>
      <c r="G236" s="81">
        <v>0</v>
      </c>
      <c r="H236" s="82">
        <v>0</v>
      </c>
      <c r="I236" s="82">
        <v>0</v>
      </c>
      <c r="J236" s="83">
        <v>1</v>
      </c>
      <c r="K236" s="82">
        <v>0</v>
      </c>
      <c r="L236" s="67">
        <f>ROUND(IF(H236&gt;=2600,2600*'dofinansowanie umów o pracę'!$D$8,H236*'dofinansowanie umów o pracę'!$D$8),2)</f>
        <v>0</v>
      </c>
      <c r="M236" s="68">
        <f>IFERROR(ROUND(IF(H236&gt;2600,I236/H236*2600,I236)*J236*'dofinansowanie umów o pracę'!$D$8,2),0)</f>
        <v>0</v>
      </c>
      <c r="N236" s="68">
        <f>ROUND(IF(H236&gt;2600,K236/H236*2600,K236)*J236*'dofinansowanie umów o pracę'!$D$8,2)</f>
        <v>0</v>
      </c>
      <c r="O236" s="68">
        <f t="shared" si="7"/>
        <v>0</v>
      </c>
      <c r="P236" s="68">
        <f>O236*'dofinansowanie umów o pracę'!$F$6</f>
        <v>0</v>
      </c>
      <c r="S236" s="27"/>
      <c r="T236" s="27"/>
      <c r="U236" s="27"/>
      <c r="V236" s="21">
        <f t="shared" si="6"/>
        <v>10</v>
      </c>
    </row>
    <row r="237" spans="1:22">
      <c r="A237" s="54">
        <v>229</v>
      </c>
      <c r="B237" s="92"/>
      <c r="C237" s="92"/>
      <c r="D237" s="78"/>
      <c r="E237" s="79"/>
      <c r="F237" s="80"/>
      <c r="G237" s="81">
        <v>0</v>
      </c>
      <c r="H237" s="82">
        <v>0</v>
      </c>
      <c r="I237" s="82">
        <v>0</v>
      </c>
      <c r="J237" s="83">
        <v>1</v>
      </c>
      <c r="K237" s="82">
        <v>0</v>
      </c>
      <c r="L237" s="67">
        <f>ROUND(IF(H237&gt;=2600,2600*'dofinansowanie umów o pracę'!$D$8,H237*'dofinansowanie umów o pracę'!$D$8),2)</f>
        <v>0</v>
      </c>
      <c r="M237" s="68">
        <f>IFERROR(ROUND(IF(H237&gt;2600,I237/H237*2600,I237)*J237*'dofinansowanie umów o pracę'!$D$8,2),0)</f>
        <v>0</v>
      </c>
      <c r="N237" s="68">
        <f>ROUND(IF(H237&gt;2600,K237/H237*2600,K237)*J237*'dofinansowanie umów o pracę'!$D$8,2)</f>
        <v>0</v>
      </c>
      <c r="O237" s="68">
        <f t="shared" si="7"/>
        <v>0</v>
      </c>
      <c r="P237" s="68">
        <f>O237*'dofinansowanie umów o pracę'!$F$6</f>
        <v>0</v>
      </c>
      <c r="S237" s="27"/>
      <c r="T237" s="27"/>
      <c r="U237" s="27"/>
      <c r="V237" s="21">
        <f t="shared" si="6"/>
        <v>10</v>
      </c>
    </row>
    <row r="238" spans="1:22">
      <c r="A238" s="54">
        <v>230</v>
      </c>
      <c r="B238" s="92"/>
      <c r="C238" s="92"/>
      <c r="D238" s="78"/>
      <c r="E238" s="79"/>
      <c r="F238" s="80"/>
      <c r="G238" s="81">
        <v>0</v>
      </c>
      <c r="H238" s="82">
        <v>0</v>
      </c>
      <c r="I238" s="82">
        <v>0</v>
      </c>
      <c r="J238" s="83">
        <v>1</v>
      </c>
      <c r="K238" s="82">
        <v>0</v>
      </c>
      <c r="L238" s="67">
        <f>ROUND(IF(H238&gt;=2600,2600*'dofinansowanie umów o pracę'!$D$8,H238*'dofinansowanie umów o pracę'!$D$8),2)</f>
        <v>0</v>
      </c>
      <c r="M238" s="68">
        <f>IFERROR(ROUND(IF(H238&gt;2600,I238/H238*2600,I238)*J238*'dofinansowanie umów o pracę'!$D$8,2),0)</f>
        <v>0</v>
      </c>
      <c r="N238" s="68">
        <f>ROUND(IF(H238&gt;2600,K238/H238*2600,K238)*J238*'dofinansowanie umów o pracę'!$D$8,2)</f>
        <v>0</v>
      </c>
      <c r="O238" s="68">
        <f t="shared" si="7"/>
        <v>0</v>
      </c>
      <c r="P238" s="68">
        <f>O238*'dofinansowanie umów o pracę'!$F$6</f>
        <v>0</v>
      </c>
      <c r="S238" s="27"/>
      <c r="T238" s="27"/>
      <c r="U238" s="27"/>
      <c r="V238" s="21">
        <f t="shared" si="6"/>
        <v>10</v>
      </c>
    </row>
    <row r="239" spans="1:22">
      <c r="A239" s="54">
        <v>231</v>
      </c>
      <c r="B239" s="92"/>
      <c r="C239" s="92"/>
      <c r="D239" s="78"/>
      <c r="E239" s="79"/>
      <c r="F239" s="80"/>
      <c r="G239" s="81">
        <v>0</v>
      </c>
      <c r="H239" s="82">
        <v>0</v>
      </c>
      <c r="I239" s="82">
        <v>0</v>
      </c>
      <c r="J239" s="83">
        <v>1</v>
      </c>
      <c r="K239" s="82">
        <v>0</v>
      </c>
      <c r="L239" s="67">
        <f>ROUND(IF(H239&gt;=2600,2600*'dofinansowanie umów o pracę'!$D$8,H239*'dofinansowanie umów o pracę'!$D$8),2)</f>
        <v>0</v>
      </c>
      <c r="M239" s="68">
        <f>IFERROR(ROUND(IF(H239&gt;2600,I239/H239*2600,I239)*J239*'dofinansowanie umów o pracę'!$D$8,2),0)</f>
        <v>0</v>
      </c>
      <c r="N239" s="68">
        <f>ROUND(IF(H239&gt;2600,K239/H239*2600,K239)*J239*'dofinansowanie umów o pracę'!$D$8,2)</f>
        <v>0</v>
      </c>
      <c r="O239" s="68">
        <f t="shared" si="7"/>
        <v>0</v>
      </c>
      <c r="P239" s="68">
        <f>O239*'dofinansowanie umów o pracę'!$F$6</f>
        <v>0</v>
      </c>
      <c r="S239" s="27"/>
      <c r="T239" s="27"/>
      <c r="U239" s="27"/>
      <c r="V239" s="21">
        <f t="shared" si="6"/>
        <v>10</v>
      </c>
    </row>
    <row r="240" spans="1:22">
      <c r="A240" s="54">
        <v>232</v>
      </c>
      <c r="B240" s="92"/>
      <c r="C240" s="92"/>
      <c r="D240" s="78"/>
      <c r="E240" s="79"/>
      <c r="F240" s="80"/>
      <c r="G240" s="81">
        <v>0</v>
      </c>
      <c r="H240" s="82">
        <v>0</v>
      </c>
      <c r="I240" s="82">
        <v>0</v>
      </c>
      <c r="J240" s="83">
        <v>1</v>
      </c>
      <c r="K240" s="82">
        <v>0</v>
      </c>
      <c r="L240" s="67">
        <f>ROUND(IF(H240&gt;=2600,2600*'dofinansowanie umów o pracę'!$D$8,H240*'dofinansowanie umów o pracę'!$D$8),2)</f>
        <v>0</v>
      </c>
      <c r="M240" s="68">
        <f>IFERROR(ROUND(IF(H240&gt;2600,I240/H240*2600,I240)*J240*'dofinansowanie umów o pracę'!$D$8,2),0)</f>
        <v>0</v>
      </c>
      <c r="N240" s="68">
        <f>ROUND(IF(H240&gt;2600,K240/H240*2600,K240)*J240*'dofinansowanie umów o pracę'!$D$8,2)</f>
        <v>0</v>
      </c>
      <c r="O240" s="68">
        <f t="shared" si="7"/>
        <v>0</v>
      </c>
      <c r="P240" s="68">
        <f>O240*'dofinansowanie umów o pracę'!$F$6</f>
        <v>0</v>
      </c>
      <c r="S240" s="27"/>
      <c r="T240" s="27"/>
      <c r="U240" s="27"/>
      <c r="V240" s="21">
        <f t="shared" si="6"/>
        <v>10</v>
      </c>
    </row>
    <row r="241" spans="1:22">
      <c r="A241" s="54">
        <v>233</v>
      </c>
      <c r="B241" s="92"/>
      <c r="C241" s="92"/>
      <c r="D241" s="78"/>
      <c r="E241" s="79"/>
      <c r="F241" s="80"/>
      <c r="G241" s="81">
        <v>0</v>
      </c>
      <c r="H241" s="82">
        <v>0</v>
      </c>
      <c r="I241" s="82">
        <v>0</v>
      </c>
      <c r="J241" s="83">
        <v>1</v>
      </c>
      <c r="K241" s="82">
        <v>0</v>
      </c>
      <c r="L241" s="67">
        <f>ROUND(IF(H241&gt;=2600,2600*'dofinansowanie umów o pracę'!$D$8,H241*'dofinansowanie umów o pracę'!$D$8),2)</f>
        <v>0</v>
      </c>
      <c r="M241" s="68">
        <f>IFERROR(ROUND(IF(H241&gt;2600,I241/H241*2600,I241)*J241*'dofinansowanie umów o pracę'!$D$8,2),0)</f>
        <v>0</v>
      </c>
      <c r="N241" s="68">
        <f>ROUND(IF(H241&gt;2600,K241/H241*2600,K241)*J241*'dofinansowanie umów o pracę'!$D$8,2)</f>
        <v>0</v>
      </c>
      <c r="O241" s="68">
        <f t="shared" si="7"/>
        <v>0</v>
      </c>
      <c r="P241" s="68">
        <f>O241*'dofinansowanie umów o pracę'!$F$6</f>
        <v>0</v>
      </c>
      <c r="S241" s="27"/>
      <c r="T241" s="27"/>
      <c r="U241" s="27"/>
      <c r="V241" s="21">
        <f t="shared" si="6"/>
        <v>10</v>
      </c>
    </row>
    <row r="242" spans="1:22">
      <c r="A242" s="54">
        <v>234</v>
      </c>
      <c r="B242" s="92"/>
      <c r="C242" s="92"/>
      <c r="D242" s="78"/>
      <c r="E242" s="79"/>
      <c r="F242" s="80"/>
      <c r="G242" s="81">
        <v>0</v>
      </c>
      <c r="H242" s="82">
        <v>0</v>
      </c>
      <c r="I242" s="82">
        <v>0</v>
      </c>
      <c r="J242" s="83">
        <v>1</v>
      </c>
      <c r="K242" s="82">
        <v>0</v>
      </c>
      <c r="L242" s="67">
        <f>ROUND(IF(H242&gt;=2600,2600*'dofinansowanie umów o pracę'!$D$8,H242*'dofinansowanie umów o pracę'!$D$8),2)</f>
        <v>0</v>
      </c>
      <c r="M242" s="68">
        <f>IFERROR(ROUND(IF(H242&gt;2600,I242/H242*2600,I242)*J242*'dofinansowanie umów o pracę'!$D$8,2),0)</f>
        <v>0</v>
      </c>
      <c r="N242" s="68">
        <f>ROUND(IF(H242&gt;2600,K242/H242*2600,K242)*J242*'dofinansowanie umów o pracę'!$D$8,2)</f>
        <v>0</v>
      </c>
      <c r="O242" s="68">
        <f t="shared" si="7"/>
        <v>0</v>
      </c>
      <c r="P242" s="68">
        <f>O242*'dofinansowanie umów o pracę'!$F$6</f>
        <v>0</v>
      </c>
      <c r="S242" s="27"/>
      <c r="T242" s="27"/>
      <c r="U242" s="27"/>
      <c r="V242" s="21">
        <f t="shared" si="6"/>
        <v>10</v>
      </c>
    </row>
    <row r="243" spans="1:22">
      <c r="A243" s="54">
        <v>235</v>
      </c>
      <c r="B243" s="92"/>
      <c r="C243" s="92"/>
      <c r="D243" s="78"/>
      <c r="E243" s="79"/>
      <c r="F243" s="80"/>
      <c r="G243" s="81">
        <v>0</v>
      </c>
      <c r="H243" s="82">
        <v>0</v>
      </c>
      <c r="I243" s="82">
        <v>0</v>
      </c>
      <c r="J243" s="83">
        <v>1</v>
      </c>
      <c r="K243" s="82">
        <v>0</v>
      </c>
      <c r="L243" s="67">
        <f>ROUND(IF(H243&gt;=2600,2600*'dofinansowanie umów o pracę'!$D$8,H243*'dofinansowanie umów o pracę'!$D$8),2)</f>
        <v>0</v>
      </c>
      <c r="M243" s="68">
        <f>IFERROR(ROUND(IF(H243&gt;2600,I243/H243*2600,I243)*J243*'dofinansowanie umów o pracę'!$D$8,2),0)</f>
        <v>0</v>
      </c>
      <c r="N243" s="68">
        <f>ROUND(IF(H243&gt;2600,K243/H243*2600,K243)*J243*'dofinansowanie umów o pracę'!$D$8,2)</f>
        <v>0</v>
      </c>
      <c r="O243" s="68">
        <f t="shared" si="7"/>
        <v>0</v>
      </c>
      <c r="P243" s="68">
        <f>O243*'dofinansowanie umów o pracę'!$F$6</f>
        <v>0</v>
      </c>
      <c r="S243" s="27"/>
      <c r="T243" s="27"/>
      <c r="U243" s="27"/>
      <c r="V243" s="21">
        <f t="shared" si="6"/>
        <v>10</v>
      </c>
    </row>
    <row r="244" spans="1:22">
      <c r="A244" s="54">
        <v>236</v>
      </c>
      <c r="B244" s="92"/>
      <c r="C244" s="92"/>
      <c r="D244" s="78"/>
      <c r="E244" s="79"/>
      <c r="F244" s="80"/>
      <c r="G244" s="81">
        <v>0</v>
      </c>
      <c r="H244" s="82">
        <v>0</v>
      </c>
      <c r="I244" s="82">
        <v>0</v>
      </c>
      <c r="J244" s="83">
        <v>1</v>
      </c>
      <c r="K244" s="82">
        <v>0</v>
      </c>
      <c r="L244" s="67">
        <f>ROUND(IF(H244&gt;=2600,2600*'dofinansowanie umów o pracę'!$D$8,H244*'dofinansowanie umów o pracę'!$D$8),2)</f>
        <v>0</v>
      </c>
      <c r="M244" s="68">
        <f>IFERROR(ROUND(IF(H244&gt;2600,I244/H244*2600,I244)*J244*'dofinansowanie umów o pracę'!$D$8,2),0)</f>
        <v>0</v>
      </c>
      <c r="N244" s="68">
        <f>ROUND(IF(H244&gt;2600,K244/H244*2600,K244)*J244*'dofinansowanie umów o pracę'!$D$8,2)</f>
        <v>0</v>
      </c>
      <c r="O244" s="68">
        <f t="shared" si="7"/>
        <v>0</v>
      </c>
      <c r="P244" s="68">
        <f>O244*'dofinansowanie umów o pracę'!$F$6</f>
        <v>0</v>
      </c>
      <c r="S244" s="27"/>
      <c r="T244" s="27"/>
      <c r="U244" s="27"/>
      <c r="V244" s="21">
        <f t="shared" si="6"/>
        <v>10</v>
      </c>
    </row>
    <row r="245" spans="1:22">
      <c r="A245" s="54">
        <v>237</v>
      </c>
      <c r="B245" s="92"/>
      <c r="C245" s="92"/>
      <c r="D245" s="78"/>
      <c r="E245" s="79"/>
      <c r="F245" s="80"/>
      <c r="G245" s="81">
        <v>0</v>
      </c>
      <c r="H245" s="82">
        <v>0</v>
      </c>
      <c r="I245" s="82">
        <v>0</v>
      </c>
      <c r="J245" s="83">
        <v>1</v>
      </c>
      <c r="K245" s="82">
        <v>0</v>
      </c>
      <c r="L245" s="67">
        <f>ROUND(IF(H245&gt;=2600,2600*'dofinansowanie umów o pracę'!$D$8,H245*'dofinansowanie umów o pracę'!$D$8),2)</f>
        <v>0</v>
      </c>
      <c r="M245" s="68">
        <f>IFERROR(ROUND(IF(H245&gt;2600,I245/H245*2600,I245)*J245*'dofinansowanie umów o pracę'!$D$8,2),0)</f>
        <v>0</v>
      </c>
      <c r="N245" s="68">
        <f>ROUND(IF(H245&gt;2600,K245/H245*2600,K245)*J245*'dofinansowanie umów o pracę'!$D$8,2)</f>
        <v>0</v>
      </c>
      <c r="O245" s="68">
        <f t="shared" si="7"/>
        <v>0</v>
      </c>
      <c r="P245" s="68">
        <f>O245*'dofinansowanie umów o pracę'!$F$6</f>
        <v>0</v>
      </c>
      <c r="S245" s="27"/>
      <c r="T245" s="27"/>
      <c r="U245" s="27"/>
      <c r="V245" s="21">
        <f t="shared" si="6"/>
        <v>10</v>
      </c>
    </row>
    <row r="246" spans="1:22">
      <c r="A246" s="54">
        <v>238</v>
      </c>
      <c r="B246" s="92"/>
      <c r="C246" s="92"/>
      <c r="D246" s="78"/>
      <c r="E246" s="79"/>
      <c r="F246" s="80"/>
      <c r="G246" s="81">
        <v>0</v>
      </c>
      <c r="H246" s="82">
        <v>0</v>
      </c>
      <c r="I246" s="82">
        <v>0</v>
      </c>
      <c r="J246" s="83">
        <v>1</v>
      </c>
      <c r="K246" s="82">
        <v>0</v>
      </c>
      <c r="L246" s="67">
        <f>ROUND(IF(H246&gt;=2600,2600*'dofinansowanie umów o pracę'!$D$8,H246*'dofinansowanie umów o pracę'!$D$8),2)</f>
        <v>0</v>
      </c>
      <c r="M246" s="68">
        <f>IFERROR(ROUND(IF(H246&gt;2600,I246/H246*2600,I246)*J246*'dofinansowanie umów o pracę'!$D$8,2),0)</f>
        <v>0</v>
      </c>
      <c r="N246" s="68">
        <f>ROUND(IF(H246&gt;2600,K246/H246*2600,K246)*J246*'dofinansowanie umów o pracę'!$D$8,2)</f>
        <v>0</v>
      </c>
      <c r="O246" s="68">
        <f t="shared" si="7"/>
        <v>0</v>
      </c>
      <c r="P246" s="68">
        <f>O246*'dofinansowanie umów o pracę'!$F$6</f>
        <v>0</v>
      </c>
      <c r="S246" s="27"/>
      <c r="T246" s="27"/>
      <c r="U246" s="27"/>
      <c r="V246" s="21">
        <f t="shared" si="6"/>
        <v>10</v>
      </c>
    </row>
    <row r="247" spans="1:22">
      <c r="A247" s="54">
        <v>239</v>
      </c>
      <c r="B247" s="92"/>
      <c r="C247" s="92"/>
      <c r="D247" s="78"/>
      <c r="E247" s="79"/>
      <c r="F247" s="80"/>
      <c r="G247" s="81">
        <v>0</v>
      </c>
      <c r="H247" s="82">
        <v>0</v>
      </c>
      <c r="I247" s="82">
        <v>0</v>
      </c>
      <c r="J247" s="83">
        <v>1</v>
      </c>
      <c r="K247" s="82">
        <v>0</v>
      </c>
      <c r="L247" s="67">
        <f>ROUND(IF(H247&gt;=2600,2600*'dofinansowanie umów o pracę'!$D$8,H247*'dofinansowanie umów o pracę'!$D$8),2)</f>
        <v>0</v>
      </c>
      <c r="M247" s="68">
        <f>IFERROR(ROUND(IF(H247&gt;2600,I247/H247*2600,I247)*J247*'dofinansowanie umów o pracę'!$D$8,2),0)</f>
        <v>0</v>
      </c>
      <c r="N247" s="68">
        <f>ROUND(IF(H247&gt;2600,K247/H247*2600,K247)*J247*'dofinansowanie umów o pracę'!$D$8,2)</f>
        <v>0</v>
      </c>
      <c r="O247" s="68">
        <f t="shared" si="7"/>
        <v>0</v>
      </c>
      <c r="P247" s="68">
        <f>O247*'dofinansowanie umów o pracę'!$F$6</f>
        <v>0</v>
      </c>
      <c r="S247" s="27"/>
      <c r="T247" s="27"/>
      <c r="U247" s="27"/>
      <c r="V247" s="21">
        <f t="shared" si="6"/>
        <v>10</v>
      </c>
    </row>
    <row r="248" spans="1:22">
      <c r="A248" s="54">
        <v>240</v>
      </c>
      <c r="B248" s="92"/>
      <c r="C248" s="92"/>
      <c r="D248" s="78"/>
      <c r="E248" s="79"/>
      <c r="F248" s="80"/>
      <c r="G248" s="81">
        <v>0</v>
      </c>
      <c r="H248" s="82">
        <v>0</v>
      </c>
      <c r="I248" s="82">
        <v>0</v>
      </c>
      <c r="J248" s="83">
        <v>1</v>
      </c>
      <c r="K248" s="82">
        <v>0</v>
      </c>
      <c r="L248" s="67">
        <f>ROUND(IF(H248&gt;=2600,2600*'dofinansowanie umów o pracę'!$D$8,H248*'dofinansowanie umów o pracę'!$D$8),2)</f>
        <v>0</v>
      </c>
      <c r="M248" s="68">
        <f>IFERROR(ROUND(IF(H248&gt;2600,I248/H248*2600,I248)*J248*'dofinansowanie umów o pracę'!$D$8,2),0)</f>
        <v>0</v>
      </c>
      <c r="N248" s="68">
        <f>ROUND(IF(H248&gt;2600,K248/H248*2600,K248)*J248*'dofinansowanie umów o pracę'!$D$8,2)</f>
        <v>0</v>
      </c>
      <c r="O248" s="68">
        <f t="shared" si="7"/>
        <v>0</v>
      </c>
      <c r="P248" s="68">
        <f>O248*'dofinansowanie umów o pracę'!$F$6</f>
        <v>0</v>
      </c>
      <c r="S248" s="27"/>
      <c r="T248" s="27"/>
      <c r="U248" s="27"/>
      <c r="V248" s="21">
        <f t="shared" si="6"/>
        <v>10</v>
      </c>
    </row>
    <row r="249" spans="1:22">
      <c r="A249" s="54">
        <v>241</v>
      </c>
      <c r="B249" s="92"/>
      <c r="C249" s="92"/>
      <c r="D249" s="78"/>
      <c r="E249" s="79"/>
      <c r="F249" s="80"/>
      <c r="G249" s="81">
        <v>0</v>
      </c>
      <c r="H249" s="82">
        <v>0</v>
      </c>
      <c r="I249" s="82">
        <v>0</v>
      </c>
      <c r="J249" s="83">
        <v>1</v>
      </c>
      <c r="K249" s="82">
        <v>0</v>
      </c>
      <c r="L249" s="67">
        <f>ROUND(IF(H249&gt;=2600,2600*'dofinansowanie umów o pracę'!$D$8,H249*'dofinansowanie umów o pracę'!$D$8),2)</f>
        <v>0</v>
      </c>
      <c r="M249" s="68">
        <f>IFERROR(ROUND(IF(H249&gt;2600,I249/H249*2600,I249)*J249*'dofinansowanie umów o pracę'!$D$8,2),0)</f>
        <v>0</v>
      </c>
      <c r="N249" s="68">
        <f>ROUND(IF(H249&gt;2600,K249/H249*2600,K249)*J249*'dofinansowanie umów o pracę'!$D$8,2)</f>
        <v>0</v>
      </c>
      <c r="O249" s="68">
        <f t="shared" si="7"/>
        <v>0</v>
      </c>
      <c r="P249" s="68">
        <f>O249*'dofinansowanie umów o pracę'!$F$6</f>
        <v>0</v>
      </c>
      <c r="S249" s="27"/>
      <c r="T249" s="27"/>
      <c r="U249" s="27"/>
      <c r="V249" s="21">
        <f t="shared" si="6"/>
        <v>10</v>
      </c>
    </row>
    <row r="250" spans="1:22">
      <c r="A250" s="54">
        <v>242</v>
      </c>
      <c r="B250" s="92"/>
      <c r="C250" s="92"/>
      <c r="D250" s="78"/>
      <c r="E250" s="79"/>
      <c r="F250" s="80"/>
      <c r="G250" s="81">
        <v>0</v>
      </c>
      <c r="H250" s="82">
        <v>0</v>
      </c>
      <c r="I250" s="82">
        <v>0</v>
      </c>
      <c r="J250" s="83">
        <v>1</v>
      </c>
      <c r="K250" s="82">
        <v>0</v>
      </c>
      <c r="L250" s="67">
        <f>ROUND(IF(H250&gt;=2600,2600*'dofinansowanie umów o pracę'!$D$8,H250*'dofinansowanie umów o pracę'!$D$8),2)</f>
        <v>0</v>
      </c>
      <c r="M250" s="68">
        <f>IFERROR(ROUND(IF(H250&gt;2600,I250/H250*2600,I250)*J250*'dofinansowanie umów o pracę'!$D$8,2),0)</f>
        <v>0</v>
      </c>
      <c r="N250" s="68">
        <f>ROUND(IF(H250&gt;2600,K250/H250*2600,K250)*J250*'dofinansowanie umów o pracę'!$D$8,2)</f>
        <v>0</v>
      </c>
      <c r="O250" s="68">
        <f t="shared" si="7"/>
        <v>0</v>
      </c>
      <c r="P250" s="68">
        <f>O250*'dofinansowanie umów o pracę'!$F$6</f>
        <v>0</v>
      </c>
      <c r="S250" s="27"/>
      <c r="T250" s="27"/>
      <c r="U250" s="27"/>
      <c r="V250" s="21">
        <f t="shared" si="6"/>
        <v>10</v>
      </c>
    </row>
    <row r="251" spans="1:22">
      <c r="A251" s="54">
        <v>243</v>
      </c>
      <c r="B251" s="92"/>
      <c r="C251" s="92"/>
      <c r="D251" s="78"/>
      <c r="E251" s="79"/>
      <c r="F251" s="80"/>
      <c r="G251" s="81">
        <v>0</v>
      </c>
      <c r="H251" s="82">
        <v>0</v>
      </c>
      <c r="I251" s="82">
        <v>0</v>
      </c>
      <c r="J251" s="83">
        <v>1</v>
      </c>
      <c r="K251" s="82">
        <v>0</v>
      </c>
      <c r="L251" s="67">
        <f>ROUND(IF(H251&gt;=2600,2600*'dofinansowanie umów o pracę'!$D$8,H251*'dofinansowanie umów o pracę'!$D$8),2)</f>
        <v>0</v>
      </c>
      <c r="M251" s="68">
        <f>IFERROR(ROUND(IF(H251&gt;2600,I251/H251*2600,I251)*J251*'dofinansowanie umów o pracę'!$D$8,2),0)</f>
        <v>0</v>
      </c>
      <c r="N251" s="68">
        <f>ROUND(IF(H251&gt;2600,K251/H251*2600,K251)*J251*'dofinansowanie umów o pracę'!$D$8,2)</f>
        <v>0</v>
      </c>
      <c r="O251" s="68">
        <f t="shared" si="7"/>
        <v>0</v>
      </c>
      <c r="P251" s="68">
        <f>O251*'dofinansowanie umów o pracę'!$F$6</f>
        <v>0</v>
      </c>
      <c r="S251" s="27"/>
      <c r="T251" s="27"/>
      <c r="U251" s="27"/>
      <c r="V251" s="21">
        <f t="shared" si="6"/>
        <v>10</v>
      </c>
    </row>
    <row r="252" spans="1:22">
      <c r="A252" s="54">
        <v>244</v>
      </c>
      <c r="B252" s="92"/>
      <c r="C252" s="92"/>
      <c r="D252" s="78"/>
      <c r="E252" s="79"/>
      <c r="F252" s="80"/>
      <c r="G252" s="81">
        <v>0</v>
      </c>
      <c r="H252" s="82">
        <v>0</v>
      </c>
      <c r="I252" s="82">
        <v>0</v>
      </c>
      <c r="J252" s="83">
        <v>1</v>
      </c>
      <c r="K252" s="82">
        <v>0</v>
      </c>
      <c r="L252" s="67">
        <f>ROUND(IF(H252&gt;=2600,2600*'dofinansowanie umów o pracę'!$D$8,H252*'dofinansowanie umów o pracę'!$D$8),2)</f>
        <v>0</v>
      </c>
      <c r="M252" s="68">
        <f>IFERROR(ROUND(IF(H252&gt;2600,I252/H252*2600,I252)*J252*'dofinansowanie umów o pracę'!$D$8,2),0)</f>
        <v>0</v>
      </c>
      <c r="N252" s="68">
        <f>ROUND(IF(H252&gt;2600,K252/H252*2600,K252)*J252*'dofinansowanie umów o pracę'!$D$8,2)</f>
        <v>0</v>
      </c>
      <c r="O252" s="68">
        <f t="shared" si="7"/>
        <v>0</v>
      </c>
      <c r="P252" s="68">
        <f>O252*'dofinansowanie umów o pracę'!$F$6</f>
        <v>0</v>
      </c>
      <c r="S252" s="27"/>
      <c r="T252" s="27"/>
      <c r="U252" s="27"/>
      <c r="V252" s="21">
        <f t="shared" si="6"/>
        <v>10</v>
      </c>
    </row>
    <row r="253" spans="1:22">
      <c r="A253" s="54">
        <v>245</v>
      </c>
      <c r="B253" s="92"/>
      <c r="C253" s="92"/>
      <c r="D253" s="78"/>
      <c r="E253" s="79"/>
      <c r="F253" s="80"/>
      <c r="G253" s="81">
        <v>0</v>
      </c>
      <c r="H253" s="82">
        <v>0</v>
      </c>
      <c r="I253" s="82">
        <v>0</v>
      </c>
      <c r="J253" s="83">
        <v>1</v>
      </c>
      <c r="K253" s="82">
        <v>0</v>
      </c>
      <c r="L253" s="67">
        <f>ROUND(IF(H253&gt;=2600,2600*'dofinansowanie umów o pracę'!$D$8,H253*'dofinansowanie umów o pracę'!$D$8),2)</f>
        <v>0</v>
      </c>
      <c r="M253" s="68">
        <f>IFERROR(ROUND(IF(H253&gt;2600,I253/H253*2600,I253)*J253*'dofinansowanie umów o pracę'!$D$8,2),0)</f>
        <v>0</v>
      </c>
      <c r="N253" s="68">
        <f>ROUND(IF(H253&gt;2600,K253/H253*2600,K253)*J253*'dofinansowanie umów o pracę'!$D$8,2)</f>
        <v>0</v>
      </c>
      <c r="O253" s="68">
        <f t="shared" si="7"/>
        <v>0</v>
      </c>
      <c r="P253" s="68">
        <f>O253*'dofinansowanie umów o pracę'!$F$6</f>
        <v>0</v>
      </c>
      <c r="S253" s="27"/>
      <c r="T253" s="27"/>
      <c r="U253" s="27"/>
      <c r="V253" s="21">
        <f t="shared" si="6"/>
        <v>10</v>
      </c>
    </row>
    <row r="254" spans="1:22">
      <c r="A254" s="54">
        <v>246</v>
      </c>
      <c r="B254" s="92"/>
      <c r="C254" s="92"/>
      <c r="D254" s="78"/>
      <c r="E254" s="79"/>
      <c r="F254" s="80"/>
      <c r="G254" s="81">
        <v>0</v>
      </c>
      <c r="H254" s="82">
        <v>0</v>
      </c>
      <c r="I254" s="82">
        <v>0</v>
      </c>
      <c r="J254" s="83">
        <v>1</v>
      </c>
      <c r="K254" s="82">
        <v>0</v>
      </c>
      <c r="L254" s="67">
        <f>ROUND(IF(H254&gt;=2600,2600*'dofinansowanie umów o pracę'!$D$8,H254*'dofinansowanie umów o pracę'!$D$8),2)</f>
        <v>0</v>
      </c>
      <c r="M254" s="68">
        <f>IFERROR(ROUND(IF(H254&gt;2600,I254/H254*2600,I254)*J254*'dofinansowanie umów o pracę'!$D$8,2),0)</f>
        <v>0</v>
      </c>
      <c r="N254" s="68">
        <f>ROUND(IF(H254&gt;2600,K254/H254*2600,K254)*J254*'dofinansowanie umów o pracę'!$D$8,2)</f>
        <v>0</v>
      </c>
      <c r="O254" s="68">
        <f t="shared" si="7"/>
        <v>0</v>
      </c>
      <c r="P254" s="68">
        <f>O254*'dofinansowanie umów o pracę'!$F$6</f>
        <v>0</v>
      </c>
      <c r="S254" s="27"/>
      <c r="T254" s="27"/>
      <c r="U254" s="27"/>
      <c r="V254" s="21">
        <f t="shared" si="6"/>
        <v>10</v>
      </c>
    </row>
    <row r="255" spans="1:22">
      <c r="A255" s="54">
        <v>247</v>
      </c>
      <c r="B255" s="92"/>
      <c r="C255" s="92"/>
      <c r="D255" s="78"/>
      <c r="E255" s="79"/>
      <c r="F255" s="80"/>
      <c r="G255" s="81">
        <v>0</v>
      </c>
      <c r="H255" s="82">
        <v>0</v>
      </c>
      <c r="I255" s="82">
        <v>0</v>
      </c>
      <c r="J255" s="83">
        <v>1</v>
      </c>
      <c r="K255" s="82">
        <v>0</v>
      </c>
      <c r="L255" s="67">
        <f>ROUND(IF(H255&gt;=2600,2600*'dofinansowanie umów o pracę'!$D$8,H255*'dofinansowanie umów o pracę'!$D$8),2)</f>
        <v>0</v>
      </c>
      <c r="M255" s="68">
        <f>IFERROR(ROUND(IF(H255&gt;2600,I255/H255*2600,I255)*J255*'dofinansowanie umów o pracę'!$D$8,2),0)</f>
        <v>0</v>
      </c>
      <c r="N255" s="68">
        <f>ROUND(IF(H255&gt;2600,K255/H255*2600,K255)*J255*'dofinansowanie umów o pracę'!$D$8,2)</f>
        <v>0</v>
      </c>
      <c r="O255" s="68">
        <f t="shared" si="7"/>
        <v>0</v>
      </c>
      <c r="P255" s="68">
        <f>O255*'dofinansowanie umów o pracę'!$F$6</f>
        <v>0</v>
      </c>
      <c r="S255" s="27"/>
      <c r="T255" s="27"/>
      <c r="U255" s="27"/>
      <c r="V255" s="21">
        <f t="shared" si="6"/>
        <v>10</v>
      </c>
    </row>
    <row r="256" spans="1:22">
      <c r="A256" s="54">
        <v>248</v>
      </c>
      <c r="B256" s="92"/>
      <c r="C256" s="92"/>
      <c r="D256" s="78"/>
      <c r="E256" s="79"/>
      <c r="F256" s="80"/>
      <c r="G256" s="81">
        <v>0</v>
      </c>
      <c r="H256" s="82">
        <v>0</v>
      </c>
      <c r="I256" s="82">
        <v>0</v>
      </c>
      <c r="J256" s="83">
        <v>1</v>
      </c>
      <c r="K256" s="82">
        <v>0</v>
      </c>
      <c r="L256" s="67">
        <f>ROUND(IF(H256&gt;=2600,2600*'dofinansowanie umów o pracę'!$D$8,H256*'dofinansowanie umów o pracę'!$D$8),2)</f>
        <v>0</v>
      </c>
      <c r="M256" s="68">
        <f>IFERROR(ROUND(IF(H256&gt;2600,I256/H256*2600,I256)*J256*'dofinansowanie umów o pracę'!$D$8,2),0)</f>
        <v>0</v>
      </c>
      <c r="N256" s="68">
        <f>ROUND(IF(H256&gt;2600,K256/H256*2600,K256)*J256*'dofinansowanie umów o pracę'!$D$8,2)</f>
        <v>0</v>
      </c>
      <c r="O256" s="68">
        <f t="shared" si="7"/>
        <v>0</v>
      </c>
      <c r="P256" s="68">
        <f>O256*'dofinansowanie umów o pracę'!$F$6</f>
        <v>0</v>
      </c>
      <c r="S256" s="27"/>
      <c r="T256" s="27"/>
      <c r="U256" s="27"/>
      <c r="V256" s="21">
        <f t="shared" si="6"/>
        <v>10</v>
      </c>
    </row>
    <row r="257" spans="1:22" ht="15.75" thickBot="1">
      <c r="A257" s="57">
        <v>249</v>
      </c>
      <c r="B257" s="94"/>
      <c r="C257" s="94"/>
      <c r="D257" s="86"/>
      <c r="E257" s="86"/>
      <c r="F257" s="87"/>
      <c r="G257" s="88">
        <v>0</v>
      </c>
      <c r="H257" s="89">
        <v>0</v>
      </c>
      <c r="I257" s="89">
        <v>0</v>
      </c>
      <c r="J257" s="90">
        <v>1</v>
      </c>
      <c r="K257" s="89">
        <v>0</v>
      </c>
      <c r="L257" s="74">
        <f>ROUND(IF(H257&gt;=2600,2600*'dofinansowanie umów o pracę'!$D$8,H257*'dofinansowanie umów o pracę'!$D$8),2)</f>
        <v>0</v>
      </c>
      <c r="M257" s="70">
        <f>IFERROR(ROUND(IF(H257&gt;2600,I257/H257*2600,I257)*J257*'dofinansowanie umów o pracę'!$D$8,2),0)</f>
        <v>0</v>
      </c>
      <c r="N257" s="70">
        <f>ROUND(IF(H257&gt;2600,K257/H257*2600,K257)*J257*'dofinansowanie umów o pracę'!$D$8,2)</f>
        <v>0</v>
      </c>
      <c r="O257" s="70">
        <f t="shared" si="7"/>
        <v>0</v>
      </c>
      <c r="P257" s="70">
        <f>O257*'dofinansowanie umów o pracę'!$F$6</f>
        <v>0</v>
      </c>
      <c r="S257" s="27"/>
      <c r="T257" s="27"/>
      <c r="U257" s="27"/>
      <c r="V257" s="21">
        <f t="shared" si="6"/>
        <v>10</v>
      </c>
    </row>
  </sheetData>
  <sheetProtection password="E4A8" sheet="1" formatCells="0" formatColumns="0" formatRows="0" insertColumns="0" insertHyperlinks="0" deleteColumns="0" deleteRows="0" sort="0" autoFilter="0" pivotTables="0"/>
  <mergeCells count="17">
    <mergeCell ref="J6:N6"/>
    <mergeCell ref="A3:P3"/>
    <mergeCell ref="A1:P1"/>
    <mergeCell ref="A2:P2"/>
    <mergeCell ref="H7:H8"/>
    <mergeCell ref="A7:G7"/>
    <mergeCell ref="J7:J8"/>
    <mergeCell ref="M7:M8"/>
    <mergeCell ref="N7:N8"/>
    <mergeCell ref="A5:G6"/>
    <mergeCell ref="O7:O8"/>
    <mergeCell ref="P7:P8"/>
    <mergeCell ref="N5:O5"/>
    <mergeCell ref="L7:L8"/>
    <mergeCell ref="H5:L5"/>
    <mergeCell ref="I7:I8"/>
    <mergeCell ref="K7:K8"/>
  </mergeCells>
  <dataValidations count="11">
    <dataValidation allowBlank="1" showInputMessage="1" showErrorMessage="1" promptTitle="Uwaga!" prompt="Wpisz datę złożenia wniosku w formacie dd-mm-rrrr." sqref="WVQ9:WVQ201 WLU9:WLU201 WBY9:WBY201 VSC9:VSC201 VIG9:VIG201 UYK9:UYK201 UOO9:UOO201 UES9:UES201 TUW9:TUW201 TLA9:TLA201 TBE9:TBE201 SRI9:SRI201 SHM9:SHM201 RXQ9:RXQ201 RNU9:RNU201 RDY9:RDY201 QUC9:QUC201 QKG9:QKG201 QAK9:QAK201 PQO9:PQO201 PGS9:PGS201 OWW9:OWW201 ONA9:ONA201 ODE9:ODE201 NTI9:NTI201 NJM9:NJM201 MZQ9:MZQ201 MPU9:MPU201 MFY9:MFY201 LWC9:LWC201 LMG9:LMG201 LCK9:LCK201 KSO9:KSO201 KIS9:KIS201 JYW9:JYW201 JPA9:JPA201 JFE9:JFE201 IVI9:IVI201 ILM9:ILM201 IBQ9:IBQ201 HRU9:HRU201 HHY9:HHY201 GYC9:GYC201 GOG9:GOG201 GEK9:GEK201 FUO9:FUO201 FKS9:FKS201 FAW9:FAW201 ERA9:ERA201 EHE9:EHE201 DXI9:DXI201 DNM9:DNM201 DDQ9:DDQ201 CTU9:CTU201 CJY9:CJY201 CAC9:CAC201 BQG9:BQG201 BGK9:BGK201 AWO9:AWO201 AMS9:AMS201 ACW9:ACW201 TA9:TA201 JE9:JE201"/>
    <dataValidation allowBlank="1" showInputMessage="1" showErrorMessage="1" promptTitle="Uwaga!" prompt="Komórka wypełnia się automatycznie." sqref="WLS9:WLT201 WBW9:WBX201 VSA9:VSB201 VIE9:VIF201 UYI9:UYJ201 UOM9:UON201 UEQ9:UER201 TUU9:TUV201 TKY9:TKZ201 TBC9:TBD201 SRG9:SRH201 SHK9:SHL201 RXO9:RXP201 RNS9:RNT201 RDW9:RDX201 QUA9:QUB201 QKE9:QKF201 QAI9:QAJ201 PQM9:PQN201 PGQ9:PGR201 OWU9:OWV201 OMY9:OMZ201 ODC9:ODD201 NTG9:NTH201 NJK9:NJL201 MZO9:MZP201 MPS9:MPT201 MFW9:MFX201 LWA9:LWB201 LME9:LMF201 LCI9:LCJ201 KSM9:KSN201 KIQ9:KIR201 JYU9:JYV201 JOY9:JOZ201 JFC9:JFD201 IVG9:IVH201 ILK9:ILL201 IBO9:IBP201 HRS9:HRT201 HHW9:HHX201 GYA9:GYB201 GOE9:GOF201 GEI9:GEJ201 FUM9:FUN201 FKQ9:FKR201 FAU9:FAV201 EQY9:EQZ201 EHC9:EHD201 DXG9:DXH201 DNK9:DNL201 DDO9:DDP201 CTS9:CTT201 CJW9:CJX201 CAA9:CAB201 BQE9:BQF201 BGI9:BGJ201 AWM9:AWN201 AMQ9:AMR201 ACU9:ACV201 SY9:SZ201 JC9:JD201 WVM9:WVM201 WLQ9:WLQ201 WBU9:WBU201 VRY9:VRY201 VIC9:VIC201 UYG9:UYG201 UOK9:UOK201 UEO9:UEO201 TUS9:TUS201 TKW9:TKW201 TBA9:TBA201 SRE9:SRE201 SHI9:SHI201 RXM9:RXM201 RNQ9:RNQ201 RDU9:RDU201 QTY9:QTY201 QKC9:QKC201 QAG9:QAG201 PQK9:PQK201 PGO9:PGO201 OWS9:OWS201 OMW9:OMW201 ODA9:ODA201 NTE9:NTE201 NJI9:NJI201 MZM9:MZM201 MPQ9:MPQ201 MFU9:MFU201 LVY9:LVY201 LMC9:LMC201 LCG9:LCG201 KSK9:KSK201 KIO9:KIO201 JYS9:JYS201 JOW9:JOW201 JFA9:JFA201 IVE9:IVE201 ILI9:ILI201 IBM9:IBM201 HRQ9:HRQ201 HHU9:HHU201 GXY9:GXY201 GOC9:GOC201 GEG9:GEG201 FUK9:FUK201 FKO9:FKO201 FAS9:FAS201 EQW9:EQW201 EHA9:EHA201 DXE9:DXE201 DNI9:DNI201 DDM9:DDM201 CTQ9:CTQ201 CJU9:CJU201 BZY9:BZY201 BQC9:BQC201 BGG9:BGG201 AWK9:AWK201 AMO9:AMO201 ACS9:ACS201 SW9:SW201 JA9:JA201 WVO9:WVP201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N9:WLN201 WBR9:WBR201 VRV9:VRV201 VHZ9:VHZ201 UYD9:UYD201 UOH9:UOH201 UEL9:UEL201 TUP9:TUP201 TKT9:TKT201 TAX9:TAX201 SRB9:SRB201 SHF9:SHF201 RXJ9:RXJ201 RNN9:RNN201 RDR9:RDR201 QTV9:QTV201 QJZ9:QJZ201 QAD9:QAD201 PQH9:PQH201 PGL9:PGL201 OWP9:OWP201 OMT9:OMT201 OCX9:OCX201 NTB9:NTB201 NJF9:NJF201 MZJ9:MZJ201 MPN9:MPN201 MFR9:MFR201 LVV9:LVV201 LLZ9:LLZ201 LCD9:LCD201 KSH9:KSH201 KIL9:KIL201 JYP9:JYP201 JOT9:JOT201 JEX9:JEX201 IVB9:IVB201 ILF9:ILF201 IBJ9:IBJ201 HRN9:HRN201 HHR9:HHR201 GXV9:GXV201 GNZ9:GNZ201 GED9:GED201 FUH9:FUH201 FKL9:FKL201 FAP9:FAP201 EQT9:EQT201 EGX9:EGX201 DXB9:DXB201 DNF9:DNF201 DDJ9:DDJ201 CTN9:CTN201 CJR9:CJR201 BZV9:BZV201 BPZ9:BPZ201 BGD9:BGD201 AWH9:AWH201 AML9:AML201 ACP9:ACP201 ST9:ST201 IX9:IX201 WVJ9:WVJ201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Y9:IY201 SU9:SU201 ACQ9:ACQ201 AMM9:AMM201 AWI9:AWI201 BGE9:BGE201 BQA9:BQA201 BZW9:BZW201 CJS9:CJS201 CTO9:CTO201 DDK9:DDK201 DNG9:DNG201 DXC9:DXC201 EGY9:EGY201 EQU9:EQU201 FAQ9:FAQ201 FKM9:FKM201 FUI9:FUI201 GEE9:GEE201 GOA9:GOA201 GXW9:GXW201 HHS9:HHS201 HRO9:HRO201 IBK9:IBK201 ILG9:ILG201 IVC9:IVC201 JEY9:JEY201 JOU9:JOU201 JYQ9:JYQ201 KIM9:KIM201 KSI9:KSI201 LCE9:LCE201 LMA9:LMA201 LVW9:LVW201 MFS9:MFS201 MPO9:MPO201 MZK9:MZK201 NJG9:NJG201 NTC9:NTC201 OCY9:OCY201 OMU9:OMU201 OWQ9:OWQ201 PGM9:PGM201 PQI9:PQI201 QAE9:QAE201 QKA9:QKA201 QTW9:QTW201 RDS9:RDS201 RNO9:RNO201 RXK9:RXK201 SHG9:SHG201 SRC9:SRC201 TAY9:TAY201 TKU9:TKU201 TUQ9:TUQ201 UEM9:UEM201 UOI9:UOI201 UYE9:UYE201 VIA9:VIA201 VRW9:VRW201 WBS9:WBS201 WLO9:WLO201 WVK9:WVK201">
      <formula1>AND(IY9&gt;=IX9/2,IY9&gt;=2600*IZ9)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K10:K257 I10:I257 N9:P257">
      <formula1>0</formula1>
      <formula2>3*5198.58</formula2>
    </dataValidation>
    <dataValidation type="list" allowBlank="1" showInputMessage="1" showErrorMessage="1" sqref="G9:G257">
      <formula1>$S$10:$S$11</formula1>
    </dataValidation>
    <dataValidation type="list" operator="greaterThanOrEqual" allowBlank="1" showErrorMessage="1" errorTitle="Błąd" sqref="J9:J257">
      <formula1>$S$10:$S$11</formula1>
    </dataValidation>
    <dataValidation type="list" allowBlank="1" showInputMessage="1" showErrorMessage="1" sqref="F9:F257">
      <formula1>$U$10:$U$13</formula1>
    </dataValidation>
    <dataValidation type="custom" allowBlank="1" showInputMessage="1" showErrorMessage="1" errorTitle="Błąd" error="Numer PESEL musi składać się z, dokładnie, 11 cyfr i spełniać wewnętrzne regóły tego numeru." sqref="D9:D257">
      <formula1>AND(LEN(D9)=11,VALUE(MID(D9,11,1))=V9)</formula1>
    </dataValidation>
    <dataValidation type="custom" allowBlank="1" showInputMessage="1" showErrorMessage="1" errorTitle="Błąd" error="Pole wypełniane jest tylko w przypadku braku numeru PESEL" sqref="E9:E257">
      <formula1>AND(LEN(E9)+LEN(D9)=LEN(E9))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H9:H257">
      <formula1>0</formula1>
    </dataValidation>
  </dataValidations>
  <pageMargins left="0.25" right="0.25" top="0.75" bottom="0.75" header="0.3" footer="0.3"/>
  <pageSetup paperSize="9" scale="48" fitToHeight="0" orientation="landscape" r:id="rId1"/>
  <headerFooter>
    <oddFooter>Strona &amp;P z &amp;N</oddFooter>
  </headerFooter>
  <legacyDrawing r:id="rId2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2">
        <x14:dataValidation type="custom" allowBlank="1" showInputMessage="1" showErrorMessage="1" errorTitle="Błąd" error="Proszę najpierw wypełnić pole (F5 w arkuszu &quot;dofinansowanie umów o pracę&quot;) określające wartość stawki ubezpieczenia wypadkowego." xr:uid="{00000000-0002-0000-0200-00000B000000}">
          <x14:formula1>
            <xm:f>'dofinansowanie umów o pracę'!Q20</xm:f>
          </x14:formula1>
          <xm:sqref>B12</xm:sqref>
        </x14:dataValidation>
        <x14:dataValidation type="custom" allowBlank="1" showInputMessage="1" showErrorMessage="1" errorTitle="Błąd" error="Proszę najpierw wypełnić pole (F6 w arkuszu &quot;dofinansowanie umów o pracę&quot;) określające liczbę miesięcy, w trakcie których ma być udzielone dofinansowanie." xr:uid="{00000000-0002-0000-0200-00000C000000}">
          <x14:formula1>
            <xm:f>'dofinansowanie umów o pracę'!Q21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obroty</vt:lpstr>
      <vt:lpstr>dofinansowanie umów o pracę</vt:lpstr>
      <vt:lpstr>dofin. um. zleceń, o pracę nakł</vt:lpstr>
      <vt:lpstr>'dofin. um. zleceń, o pracę nakł'!Obszar_wydruku</vt:lpstr>
      <vt:lpstr>'dofinansowanie umów o pracę'!Obszar_wydruku</vt:lpstr>
      <vt:lpstr>obroty!Obszar_wydruku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aduda</cp:lastModifiedBy>
  <cp:lastPrinted>2020-04-30T14:49:30Z</cp:lastPrinted>
  <dcterms:created xsi:type="dcterms:W3CDTF">2020-03-26T11:37:01Z</dcterms:created>
  <dcterms:modified xsi:type="dcterms:W3CDTF">2020-06-22T08:53:27Z</dcterms:modified>
</cp:coreProperties>
</file>